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JECUCION FINA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G56" i="1"/>
  <c r="H47" i="1"/>
  <c r="G47" i="1"/>
  <c r="H46" i="1"/>
  <c r="H39" i="1"/>
  <c r="G39" i="1"/>
  <c r="G32" i="1" s="1"/>
  <c r="H33" i="1"/>
  <c r="G33" i="1"/>
  <c r="H29" i="1"/>
  <c r="G29" i="1"/>
  <c r="H13" i="1"/>
  <c r="G13" i="1"/>
  <c r="G12" i="1" l="1"/>
  <c r="H32" i="1"/>
  <c r="H12" i="1" s="1"/>
  <c r="H11" i="1" s="1"/>
  <c r="H10" i="1" s="1"/>
  <c r="G46" i="1"/>
  <c r="G11" i="1"/>
  <c r="G10" i="1" s="1"/>
  <c r="I77" i="1"/>
  <c r="N77" i="1" s="1"/>
  <c r="I76" i="1"/>
  <c r="N76" i="1" s="1"/>
  <c r="I75" i="1"/>
  <c r="N75" i="1" s="1"/>
  <c r="I74" i="1"/>
  <c r="N74" i="1" s="1"/>
  <c r="I73" i="1"/>
  <c r="N73" i="1" s="1"/>
  <c r="I72" i="1"/>
  <c r="N72" i="1" s="1"/>
  <c r="I71" i="1"/>
  <c r="N71" i="1" s="1"/>
  <c r="I70" i="1"/>
  <c r="N70" i="1" s="1"/>
  <c r="I69" i="1"/>
  <c r="N69" i="1" s="1"/>
  <c r="I68" i="1"/>
  <c r="N68" i="1" s="1"/>
  <c r="I67" i="1"/>
  <c r="N67" i="1" s="1"/>
  <c r="I66" i="1"/>
  <c r="N66" i="1" s="1"/>
  <c r="I65" i="1"/>
  <c r="N65" i="1" s="1"/>
  <c r="I64" i="1"/>
  <c r="N64" i="1" s="1"/>
  <c r="I63" i="1"/>
  <c r="N63" i="1" s="1"/>
  <c r="I62" i="1"/>
  <c r="N62" i="1" s="1"/>
  <c r="I61" i="1"/>
  <c r="N61" i="1" s="1"/>
  <c r="I60" i="1"/>
  <c r="N60" i="1" s="1"/>
  <c r="I59" i="1"/>
  <c r="N59" i="1" s="1"/>
  <c r="I58" i="1"/>
  <c r="N58" i="1" s="1"/>
  <c r="I57" i="1"/>
  <c r="M56" i="1"/>
  <c r="M46" i="1" s="1"/>
  <c r="L56" i="1"/>
  <c r="K56" i="1"/>
  <c r="K46" i="1" s="1"/>
  <c r="J56" i="1"/>
  <c r="F56" i="1"/>
  <c r="E56" i="1"/>
  <c r="D56" i="1"/>
  <c r="I55" i="1"/>
  <c r="N55" i="1" s="1"/>
  <c r="I54" i="1"/>
  <c r="N54" i="1" s="1"/>
  <c r="I53" i="1"/>
  <c r="I52" i="1"/>
  <c r="N52" i="1" s="1"/>
  <c r="I51" i="1"/>
  <c r="N51" i="1" s="1"/>
  <c r="I50" i="1"/>
  <c r="N50" i="1" s="1"/>
  <c r="I49" i="1"/>
  <c r="N49" i="1" s="1"/>
  <c r="I48" i="1"/>
  <c r="N48" i="1" s="1"/>
  <c r="M47" i="1"/>
  <c r="L47" i="1"/>
  <c r="L46" i="1" s="1"/>
  <c r="K47" i="1"/>
  <c r="J47" i="1"/>
  <c r="F47" i="1"/>
  <c r="E47" i="1"/>
  <c r="D47" i="1"/>
  <c r="I45" i="1"/>
  <c r="N45" i="1" s="1"/>
  <c r="I44" i="1"/>
  <c r="N44" i="1" s="1"/>
  <c r="I43" i="1"/>
  <c r="N43" i="1" s="1"/>
  <c r="I42" i="1"/>
  <c r="N42" i="1" s="1"/>
  <c r="I41" i="1"/>
  <c r="I40" i="1"/>
  <c r="N40" i="1" s="1"/>
  <c r="M39" i="1"/>
  <c r="L39" i="1"/>
  <c r="K39" i="1"/>
  <c r="J39" i="1"/>
  <c r="F39" i="1"/>
  <c r="E39" i="1"/>
  <c r="D39" i="1"/>
  <c r="I38" i="1"/>
  <c r="N38" i="1" s="1"/>
  <c r="I37" i="1"/>
  <c r="N37" i="1" s="1"/>
  <c r="I36" i="1"/>
  <c r="N36" i="1" s="1"/>
  <c r="I35" i="1"/>
  <c r="I34" i="1"/>
  <c r="N34" i="1" s="1"/>
  <c r="M33" i="1"/>
  <c r="L33" i="1"/>
  <c r="K33" i="1"/>
  <c r="J33" i="1"/>
  <c r="F33" i="1"/>
  <c r="F32" i="1" s="1"/>
  <c r="E33" i="1"/>
  <c r="E32" i="1" s="1"/>
  <c r="D33" i="1"/>
  <c r="I31" i="1"/>
  <c r="N31" i="1" s="1"/>
  <c r="I30" i="1"/>
  <c r="M29" i="1"/>
  <c r="L29" i="1"/>
  <c r="K29" i="1"/>
  <c r="J29" i="1"/>
  <c r="F29" i="1"/>
  <c r="E29" i="1"/>
  <c r="D29" i="1"/>
  <c r="I28" i="1"/>
  <c r="N28" i="1" s="1"/>
  <c r="I27" i="1"/>
  <c r="N27" i="1" s="1"/>
  <c r="I26" i="1"/>
  <c r="N26" i="1" s="1"/>
  <c r="I25" i="1"/>
  <c r="N25" i="1" s="1"/>
  <c r="I24" i="1"/>
  <c r="N24" i="1" s="1"/>
  <c r="I23" i="1"/>
  <c r="N23" i="1" s="1"/>
  <c r="I22" i="1"/>
  <c r="N22" i="1" s="1"/>
  <c r="I21" i="1"/>
  <c r="N21" i="1" s="1"/>
  <c r="I20" i="1"/>
  <c r="N20" i="1" s="1"/>
  <c r="I19" i="1"/>
  <c r="N19" i="1" s="1"/>
  <c r="I18" i="1"/>
  <c r="N18" i="1" s="1"/>
  <c r="I17" i="1"/>
  <c r="N17" i="1" s="1"/>
  <c r="I16" i="1"/>
  <c r="N16" i="1" s="1"/>
  <c r="I15" i="1"/>
  <c r="N15" i="1" s="1"/>
  <c r="L14" i="1"/>
  <c r="I14" i="1"/>
  <c r="M13" i="1"/>
  <c r="K13" i="1"/>
  <c r="J13" i="1"/>
  <c r="F13" i="1"/>
  <c r="E13" i="1"/>
  <c r="D13" i="1"/>
  <c r="D46" i="1" l="1"/>
  <c r="E46" i="1"/>
  <c r="K32" i="1"/>
  <c r="J32" i="1"/>
  <c r="D32" i="1"/>
  <c r="D12" i="1" s="1"/>
  <c r="D11" i="1" s="1"/>
  <c r="D10" i="1" s="1"/>
  <c r="M32" i="1"/>
  <c r="M12" i="1" s="1"/>
  <c r="M11" i="1" s="1"/>
  <c r="M10" i="1" s="1"/>
  <c r="E12" i="1"/>
  <c r="E11" i="1" s="1"/>
  <c r="E10" i="1" s="1"/>
  <c r="F12" i="1"/>
  <c r="L13" i="1"/>
  <c r="L32" i="1"/>
  <c r="J46" i="1"/>
  <c r="K12" i="1"/>
  <c r="K11" i="1" s="1"/>
  <c r="K10" i="1" s="1"/>
  <c r="F46" i="1"/>
  <c r="I56" i="1"/>
  <c r="I13" i="1"/>
  <c r="J12" i="1"/>
  <c r="N41" i="1"/>
  <c r="N39" i="1" s="1"/>
  <c r="I39" i="1"/>
  <c r="N30" i="1"/>
  <c r="N29" i="1" s="1"/>
  <c r="I29" i="1"/>
  <c r="N53" i="1"/>
  <c r="N47" i="1" s="1"/>
  <c r="I47" i="1"/>
  <c r="N35" i="1"/>
  <c r="N33" i="1" s="1"/>
  <c r="I33" i="1"/>
  <c r="N57" i="1"/>
  <c r="N56" i="1" s="1"/>
  <c r="N14" i="1"/>
  <c r="N13" i="1" s="1"/>
  <c r="I46" i="1" l="1"/>
  <c r="J11" i="1"/>
  <c r="J10" i="1" s="1"/>
  <c r="F11" i="1"/>
  <c r="F10" i="1" s="1"/>
  <c r="L12" i="1"/>
  <c r="L11" i="1" s="1"/>
  <c r="L10" i="1" s="1"/>
  <c r="N32" i="1"/>
  <c r="N12" i="1" s="1"/>
  <c r="N46" i="1"/>
  <c r="I32" i="1"/>
  <c r="I12" i="1" s="1"/>
  <c r="I11" i="1" l="1"/>
  <c r="I10" i="1" s="1"/>
  <c r="N11" i="1"/>
  <c r="N10" i="1" s="1"/>
</calcChain>
</file>

<file path=xl/sharedStrings.xml><?xml version="1.0" encoding="utf-8"?>
<sst xmlns="http://schemas.openxmlformats.org/spreadsheetml/2006/main" count="228" uniqueCount="218">
  <si>
    <t>CODIGO</t>
  </si>
  <si>
    <t>C.RES</t>
  </si>
  <si>
    <t>NOMBRE</t>
  </si>
  <si>
    <t>ADICIONES</t>
  </si>
  <si>
    <t>CREDITOS</t>
  </si>
  <si>
    <t>COMPROMISOS</t>
  </si>
  <si>
    <t>OBLIGACION</t>
  </si>
  <si>
    <t>PAGOS</t>
  </si>
  <si>
    <t>2</t>
  </si>
  <si>
    <t/>
  </si>
  <si>
    <t>PRESUPUESTO DE GASTOS</t>
  </si>
  <si>
    <t>21</t>
  </si>
  <si>
    <t>FUNCIONAMIENTO</t>
  </si>
  <si>
    <t>2101</t>
  </si>
  <si>
    <t>GASTOS DE PERSONAL</t>
  </si>
  <si>
    <t>210101</t>
  </si>
  <si>
    <t>SERVICIOS PERSONALES ASOCIADOS A LA NOMINA</t>
  </si>
  <si>
    <t>21010100101</t>
  </si>
  <si>
    <t>001</t>
  </si>
  <si>
    <t>Sueldos de Personal de Nomina</t>
  </si>
  <si>
    <t>21010100201</t>
  </si>
  <si>
    <t>002</t>
  </si>
  <si>
    <t>Vacaciones</t>
  </si>
  <si>
    <t>21010100301</t>
  </si>
  <si>
    <t>003</t>
  </si>
  <si>
    <t>Incapacidad Contraloría</t>
  </si>
  <si>
    <t>21010100401</t>
  </si>
  <si>
    <t>004</t>
  </si>
  <si>
    <t>Incapacidad Entidades</t>
  </si>
  <si>
    <t>21010100501</t>
  </si>
  <si>
    <t>005</t>
  </si>
  <si>
    <t>Bonificacion por Servicios Prestados</t>
  </si>
  <si>
    <t>21010100601</t>
  </si>
  <si>
    <t>006</t>
  </si>
  <si>
    <t>Bonificacion Especial por Recreacion</t>
  </si>
  <si>
    <t>21010100801</t>
  </si>
  <si>
    <t>008</t>
  </si>
  <si>
    <t>Horas Extras y Días Festivos</t>
  </si>
  <si>
    <t>21010100901</t>
  </si>
  <si>
    <t>009</t>
  </si>
  <si>
    <t>Prima de Navidad</t>
  </si>
  <si>
    <t>21010101001</t>
  </si>
  <si>
    <t>010</t>
  </si>
  <si>
    <t>Prima de Servicios</t>
  </si>
  <si>
    <t>21010101101</t>
  </si>
  <si>
    <t>011</t>
  </si>
  <si>
    <t>Prima de Vacaciones</t>
  </si>
  <si>
    <t>21010101201</t>
  </si>
  <si>
    <t>012</t>
  </si>
  <si>
    <t>Prima o Subsidio de Alimentacion</t>
  </si>
  <si>
    <t>21010101301</t>
  </si>
  <si>
    <t>013</t>
  </si>
  <si>
    <t>Prima Tecnica</t>
  </si>
  <si>
    <t>21010101401</t>
  </si>
  <si>
    <t>014</t>
  </si>
  <si>
    <t>Indemnizacion por Vacaciones</t>
  </si>
  <si>
    <t>21010101501</t>
  </si>
  <si>
    <t>015</t>
  </si>
  <si>
    <t>Otros Servicios Personales Asociados a la Nomina</t>
  </si>
  <si>
    <t>21010101601</t>
  </si>
  <si>
    <t>059</t>
  </si>
  <si>
    <t>Auxilio de Transporte</t>
  </si>
  <si>
    <t>210102</t>
  </si>
  <si>
    <t>SERVICIOS PERSONALES INDIRECTOS</t>
  </si>
  <si>
    <t>21010200101</t>
  </si>
  <si>
    <t>016</t>
  </si>
  <si>
    <t>Honorarios Profesionales</t>
  </si>
  <si>
    <t>21010200201</t>
  </si>
  <si>
    <t>017</t>
  </si>
  <si>
    <t>Remuneracion por Servicios Tecnicos</t>
  </si>
  <si>
    <t>210103</t>
  </si>
  <si>
    <t>CONTRIBUCIONES INERENTES A LA NOMINA</t>
  </si>
  <si>
    <t>2101030</t>
  </si>
  <si>
    <t>AL SECTOR PUBLICO</t>
  </si>
  <si>
    <t>21010300101</t>
  </si>
  <si>
    <t>019</t>
  </si>
  <si>
    <t>Fondos de Cesantias (Fondo Nacional del Ahorro)</t>
  </si>
  <si>
    <t>21010300201</t>
  </si>
  <si>
    <t>020</t>
  </si>
  <si>
    <t>Servicio Nacional de Aprendizaje -SENA</t>
  </si>
  <si>
    <t>21010300301</t>
  </si>
  <si>
    <t>021</t>
  </si>
  <si>
    <t>ICBF</t>
  </si>
  <si>
    <t>21010300401</t>
  </si>
  <si>
    <t>022</t>
  </si>
  <si>
    <t>ESAP</t>
  </si>
  <si>
    <t>21010300501</t>
  </si>
  <si>
    <t>023</t>
  </si>
  <si>
    <t>INSTITUTOS</t>
  </si>
  <si>
    <t>2101031</t>
  </si>
  <si>
    <t>AL SECTOR PRIVADO</t>
  </si>
  <si>
    <t>21010310101</t>
  </si>
  <si>
    <t>024</t>
  </si>
  <si>
    <t>Fondo de cesantias</t>
  </si>
  <si>
    <t>21010310201</t>
  </si>
  <si>
    <t>025</t>
  </si>
  <si>
    <t>Fondo de Pensiones Activos</t>
  </si>
  <si>
    <t>21010310301</t>
  </si>
  <si>
    <t>026</t>
  </si>
  <si>
    <t>Cuotas Partes Pensionales</t>
  </si>
  <si>
    <t>21010310401</t>
  </si>
  <si>
    <t>027</t>
  </si>
  <si>
    <t>Entidad Promotora de Salud E.P.S.</t>
  </si>
  <si>
    <t>21010310501</t>
  </si>
  <si>
    <t>028</t>
  </si>
  <si>
    <t>Administradoras Riesgos Profesionales A.R.P.</t>
  </si>
  <si>
    <t>21010310601</t>
  </si>
  <si>
    <t>029</t>
  </si>
  <si>
    <t>Aportes Parafiscales a las Cajas de Compensacion Familiar</t>
  </si>
  <si>
    <t>2102</t>
  </si>
  <si>
    <t>GASTOS GENERALES</t>
  </si>
  <si>
    <t>210201</t>
  </si>
  <si>
    <t>ADQUISICION DE BIENES</t>
  </si>
  <si>
    <t>21020100101</t>
  </si>
  <si>
    <t>030</t>
  </si>
  <si>
    <t>Utiles de Aseo y Cafeteria</t>
  </si>
  <si>
    <t>21020100201</t>
  </si>
  <si>
    <t>031</t>
  </si>
  <si>
    <t>Papeleria y Utiles de Oficina</t>
  </si>
  <si>
    <t>21020100301</t>
  </si>
  <si>
    <t>032</t>
  </si>
  <si>
    <t>Combustibles</t>
  </si>
  <si>
    <t>21020100401</t>
  </si>
  <si>
    <t>033</t>
  </si>
  <si>
    <t>Suministros Electricos y Articulos de Ferreteria</t>
  </si>
  <si>
    <t>21020100501</t>
  </si>
  <si>
    <t>034</t>
  </si>
  <si>
    <t>Otros Materiales y Suministros</t>
  </si>
  <si>
    <t>21020100601</t>
  </si>
  <si>
    <t>035</t>
  </si>
  <si>
    <t>Compra de Equipos</t>
  </si>
  <si>
    <t>21020100701</t>
  </si>
  <si>
    <t>036</t>
  </si>
  <si>
    <t>Compra de Software</t>
  </si>
  <si>
    <t>21020100801</t>
  </si>
  <si>
    <t>037</t>
  </si>
  <si>
    <t>Otras Adquisiciones de Bienes</t>
  </si>
  <si>
    <t>210202</t>
  </si>
  <si>
    <t>ADQUISICION DE SERVICIOS</t>
  </si>
  <si>
    <t>21020200101</t>
  </si>
  <si>
    <t>038</t>
  </si>
  <si>
    <t>Capacitacion 'Funcionarios</t>
  </si>
  <si>
    <t>21020200201</t>
  </si>
  <si>
    <t>039</t>
  </si>
  <si>
    <t>Capacitacion Sujetos de Control</t>
  </si>
  <si>
    <t>21020200301</t>
  </si>
  <si>
    <t>040</t>
  </si>
  <si>
    <t>Viaticos y Gastos de Viaje</t>
  </si>
  <si>
    <t>21020200401</t>
  </si>
  <si>
    <t>041</t>
  </si>
  <si>
    <t>Comunicaciones y Transporte</t>
  </si>
  <si>
    <t>21020200501</t>
  </si>
  <si>
    <t>042</t>
  </si>
  <si>
    <t>Servicios Públicos</t>
  </si>
  <si>
    <t>21020200601</t>
  </si>
  <si>
    <t>043</t>
  </si>
  <si>
    <t>Afiliaciones</t>
  </si>
  <si>
    <t>21020200701</t>
  </si>
  <si>
    <t>044</t>
  </si>
  <si>
    <t>Impresos y Publicaciones</t>
  </si>
  <si>
    <t>21020200801</t>
  </si>
  <si>
    <t>045</t>
  </si>
  <si>
    <t>Promoción y Divulgación del Control Fiscal</t>
  </si>
  <si>
    <t>21020200901</t>
  </si>
  <si>
    <t>046</t>
  </si>
  <si>
    <t>Mantenimiento de Vehiculos</t>
  </si>
  <si>
    <t>21020201001</t>
  </si>
  <si>
    <t>047</t>
  </si>
  <si>
    <t>Reparaciones Locativas</t>
  </si>
  <si>
    <t>21020201101</t>
  </si>
  <si>
    <t>048</t>
  </si>
  <si>
    <t>Mantenimiento de Equipos</t>
  </si>
  <si>
    <t>21020201201</t>
  </si>
  <si>
    <t>049</t>
  </si>
  <si>
    <t>Otros</t>
  </si>
  <si>
    <t>21020201301</t>
  </si>
  <si>
    <t>050</t>
  </si>
  <si>
    <t>Arrendamientos</t>
  </si>
  <si>
    <t>21020201401</t>
  </si>
  <si>
    <t>051</t>
  </si>
  <si>
    <t>Comisiones y Gastos Bancarios y Fiduciarios</t>
  </si>
  <si>
    <t>21020201501</t>
  </si>
  <si>
    <t>052</t>
  </si>
  <si>
    <t>Bienestar Social</t>
  </si>
  <si>
    <t>21020201601</t>
  </si>
  <si>
    <t>053</t>
  </si>
  <si>
    <t>Sentencias y conciliaciones</t>
  </si>
  <si>
    <t>21020201701</t>
  </si>
  <si>
    <t>054</t>
  </si>
  <si>
    <t>Otras Adquisiciones de servicios</t>
  </si>
  <si>
    <t>21020201801</t>
  </si>
  <si>
    <t>055</t>
  </si>
  <si>
    <t>Impuestos y Multas</t>
  </si>
  <si>
    <t>21020201901</t>
  </si>
  <si>
    <t>056</t>
  </si>
  <si>
    <t>Mantenimiento Software</t>
  </si>
  <si>
    <t>21020202001</t>
  </si>
  <si>
    <t>057</t>
  </si>
  <si>
    <t>Seguridad y salud en el trabajo</t>
  </si>
  <si>
    <t>21020202101</t>
  </si>
  <si>
    <t>058</t>
  </si>
  <si>
    <t>Carrera administrativa</t>
  </si>
  <si>
    <t>Modulo de Presupuesto v6</t>
  </si>
  <si>
    <t>PRESUPUESTO INICIAL</t>
  </si>
  <si>
    <t>REDUCCIONES</t>
  </si>
  <si>
    <t xml:space="preserve"> CONTRACREDITOS</t>
  </si>
  <si>
    <t>PRESUPUESTO DEFINITIVO</t>
  </si>
  <si>
    <t>DISPONIBILIDAD</t>
  </si>
  <si>
    <t>PRESUPUESTO DISPONIBLE</t>
  </si>
  <si>
    <t>CONTRALORIA GENERAL DE SANTIAGO DE CALI</t>
  </si>
  <si>
    <t>EJECUCION PRESUPUESTAL DE GASTOS</t>
  </si>
  <si>
    <t>A DICIEMBRE 31 DE 2021</t>
  </si>
  <si>
    <t>JEFFERSON ANDRÉS NÚÑEZ ALBÁN</t>
  </si>
  <si>
    <t>JORGE ELIECER RUIZ CORREA</t>
  </si>
  <si>
    <t>CAROLA MARÍA NIEBLES CÁCERES</t>
  </si>
  <si>
    <t>Subcontralor</t>
  </si>
  <si>
    <t>Director Administrativo y Financiero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</si>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</sst>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0"/>
      <color rgb="FF000000"/>
      <name val="ARIAL"/>
      <charset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vertical="top"/>
    </xf>
    <xf numFmtId="39" fontId="1" fillId="2" borderId="1" xfId="0" applyNumberFormat="1" applyFont="1" applyFill="1" applyBorder="1" applyAlignment="1">
      <alignment vertical="top"/>
    </xf>
    <xf numFmtId="0" fontId="0" fillId="0" borderId="1" xfId="0" applyFill="1" applyBorder="1" applyAlignment="1">
      <alignment vertical="top"/>
    </xf>
    <xf numFmtId="39" fontId="0" fillId="0" borderId="1" xfId="0" applyNumberFormat="1" applyFill="1" applyBorder="1" applyAlignment="1">
      <alignment vertical="top"/>
    </xf>
    <xf numFmtId="0" fontId="0" fillId="0" borderId="0" xfId="0" applyFill="1"/>
    <xf numFmtId="0" fontId="0" fillId="0" borderId="1" xfId="0" applyBorder="1" applyAlignment="1">
      <alignment vertical="top"/>
    </xf>
    <xf numFmtId="39" fontId="0" fillId="0" borderId="1" xfId="0" applyNumberForma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/>
    <xf numFmtId="0" fontId="2" fillId="0" borderId="0" xfId="0" applyFont="1"/>
    <xf numFmtId="43" fontId="0" fillId="0" borderId="1" xfId="1" applyFont="1" applyFill="1" applyBorder="1"/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microsoft.com/office/2007/relationships/hdphoto" Target="../media/hdphoto2.wdp"/><Relationship Id="rId5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0</xdr:rowOff>
    </xdr:from>
    <xdr:to>
      <xdr:col>1</xdr:col>
      <xdr:colOff>403860</xdr:colOff>
      <xdr:row>7</xdr:row>
      <xdr:rowOff>17145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3825" y="161925"/>
          <a:ext cx="1823085" cy="988695"/>
        </a:xfrm>
        <a:prstGeom prst="rect">
          <a:avLst/>
        </a:prstGeom>
        <a:ln/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10</xdr:col>
      <xdr:colOff>224155</xdr:colOff>
      <xdr:row>84</xdr:row>
      <xdr:rowOff>17780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13496925"/>
          <a:ext cx="2548255" cy="3416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542925</xdr:colOff>
      <xdr:row>80</xdr:row>
      <xdr:rowOff>85117</xdr:rowOff>
    </xdr:from>
    <xdr:to>
      <xdr:col>5</xdr:col>
      <xdr:colOff>342900</xdr:colOff>
      <xdr:row>83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76B428-1C5D-4586-B81F-1B70C270787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artisticPaintStrokes/>
                  </a14:imgEffect>
                  <a14:imgEffect>
                    <a14:sharpenSoften amount="-50000"/>
                  </a14:imgEffect>
                  <a14:imgEffect>
                    <a14:colorTemperature colorTemp="11200"/>
                  </a14:imgEffect>
                  <a14:imgEffect>
                    <a14:brightnessContrast bright="4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004" t="24187" r="27699" b="13137"/>
        <a:stretch/>
      </xdr:blipFill>
      <xdr:spPr bwMode="auto">
        <a:xfrm>
          <a:off x="7105650" y="13258192"/>
          <a:ext cx="533400" cy="4863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95250</xdr:colOff>
      <xdr:row>81</xdr:row>
      <xdr:rowOff>38100</xdr:rowOff>
    </xdr:from>
    <xdr:to>
      <xdr:col>2</xdr:col>
      <xdr:colOff>1466850</xdr:colOff>
      <xdr:row>83</xdr:row>
      <xdr:rowOff>134083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7B679D7-5DEC-4214-81A6-97A187E68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biLevel thresh="75000"/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colorTemperature colorTemp="112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0" y="13373100"/>
          <a:ext cx="1819275" cy="41983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3:N86"/>
  <sheetViews>
    <sheetView tabSelected="1" view="pageBreakPreview" zoomScale="80" zoomScaleNormal="100" zoomScaleSheetLayoutView="80" workbookViewId="0">
      <selection activeCell="L22" sqref="L22"/>
    </sheetView>
  </sheetViews>
  <sheetFormatPr baseColWidth="10" defaultColWidth="6.85546875" defaultRowHeight="12.75" customHeight="1" x14ac:dyDescent="0.2"/>
  <cols>
    <col min="1" max="1" width="23.140625" bestFit="1" customWidth="1"/>
    <col min="2" max="2" width="6.7109375" bestFit="1" customWidth="1"/>
    <col min="3" max="3" width="51.5703125" bestFit="1" customWidth="1"/>
    <col min="4" max="4" width="17" bestFit="1" customWidth="1"/>
    <col min="5" max="5" width="11" bestFit="1" customWidth="1"/>
    <col min="6" max="6" width="16.140625" customWidth="1"/>
    <col min="7" max="7" width="15.85546875" bestFit="1" customWidth="1"/>
    <col min="8" max="8" width="19.140625" bestFit="1" customWidth="1"/>
    <col min="9" max="9" width="17.85546875" customWidth="1"/>
    <col min="10" max="13" width="17" customWidth="1"/>
    <col min="14" max="14" width="14.85546875" customWidth="1"/>
  </cols>
  <sheetData>
    <row r="3" spans="1:14" ht="12.75" customHeight="1" x14ac:dyDescent="0.2">
      <c r="C3" s="12" t="s">
        <v>209</v>
      </c>
    </row>
    <row r="4" spans="1:14" ht="12.75" customHeight="1" x14ac:dyDescent="0.2">
      <c r="C4" s="12"/>
    </row>
    <row r="5" spans="1:14" ht="12.75" customHeight="1" x14ac:dyDescent="0.2">
      <c r="C5" s="12" t="s">
        <v>210</v>
      </c>
    </row>
    <row r="6" spans="1:14" ht="12.75" customHeight="1" x14ac:dyDescent="0.2">
      <c r="C6" s="12" t="s">
        <v>211</v>
      </c>
    </row>
    <row r="9" spans="1:14" s="3" customFormat="1" ht="30" customHeight="1" x14ac:dyDescent="0.2">
      <c r="A9" s="1" t="s">
        <v>0</v>
      </c>
      <c r="B9" s="1" t="s">
        <v>1</v>
      </c>
      <c r="C9" s="1" t="s">
        <v>2</v>
      </c>
      <c r="D9" s="1" t="s">
        <v>203</v>
      </c>
      <c r="E9" s="1" t="s">
        <v>3</v>
      </c>
      <c r="F9" s="1" t="s">
        <v>204</v>
      </c>
      <c r="G9" s="1" t="s">
        <v>4</v>
      </c>
      <c r="H9" s="1" t="s">
        <v>205</v>
      </c>
      <c r="I9" s="1" t="s">
        <v>206</v>
      </c>
      <c r="J9" s="1" t="s">
        <v>207</v>
      </c>
      <c r="K9" s="1" t="s">
        <v>5</v>
      </c>
      <c r="L9" s="2" t="s">
        <v>6</v>
      </c>
      <c r="M9" s="1" t="s">
        <v>7</v>
      </c>
      <c r="N9" s="1" t="s">
        <v>208</v>
      </c>
    </row>
    <row r="10" spans="1:14" ht="12.75" customHeight="1" x14ac:dyDescent="0.2">
      <c r="A10" s="4" t="s">
        <v>8</v>
      </c>
      <c r="B10" s="4" t="s">
        <v>9</v>
      </c>
      <c r="C10" s="4" t="s">
        <v>10</v>
      </c>
      <c r="D10" s="5">
        <f>D11</f>
        <v>24089590463</v>
      </c>
      <c r="E10" s="5">
        <f t="shared" ref="E10:N10" si="0">E11</f>
        <v>0</v>
      </c>
      <c r="F10" s="5">
        <f t="shared" si="0"/>
        <v>0</v>
      </c>
      <c r="G10" s="5">
        <f t="shared" si="0"/>
        <v>2316941226</v>
      </c>
      <c r="H10" s="5">
        <f t="shared" si="0"/>
        <v>2316941226</v>
      </c>
      <c r="I10" s="5">
        <f t="shared" si="0"/>
        <v>24089590463</v>
      </c>
      <c r="J10" s="5">
        <f t="shared" si="0"/>
        <v>24087085135</v>
      </c>
      <c r="K10" s="5">
        <f t="shared" si="0"/>
        <v>24087085135</v>
      </c>
      <c r="L10" s="5">
        <f t="shared" si="0"/>
        <v>24001124611</v>
      </c>
      <c r="M10" s="5">
        <f t="shared" si="0"/>
        <v>21374991026</v>
      </c>
      <c r="N10" s="5">
        <f t="shared" si="0"/>
        <v>2505328</v>
      </c>
    </row>
    <row r="11" spans="1:14" ht="12.75" customHeight="1" x14ac:dyDescent="0.2">
      <c r="A11" s="4" t="s">
        <v>11</v>
      </c>
      <c r="B11" s="4" t="s">
        <v>9</v>
      </c>
      <c r="C11" s="4" t="s">
        <v>12</v>
      </c>
      <c r="D11" s="5">
        <f>+D12+D46</f>
        <v>24089590463</v>
      </c>
      <c r="E11" s="5">
        <f t="shared" ref="E11:N11" si="1">+E12+E46</f>
        <v>0</v>
      </c>
      <c r="F11" s="5">
        <f t="shared" si="1"/>
        <v>0</v>
      </c>
      <c r="G11" s="5">
        <f t="shared" si="1"/>
        <v>2316941226</v>
      </c>
      <c r="H11" s="5">
        <f t="shared" si="1"/>
        <v>2316941226</v>
      </c>
      <c r="I11" s="5">
        <f t="shared" si="1"/>
        <v>24089590463</v>
      </c>
      <c r="J11" s="5">
        <f t="shared" si="1"/>
        <v>24087085135</v>
      </c>
      <c r="K11" s="5">
        <f t="shared" si="1"/>
        <v>24087085135</v>
      </c>
      <c r="L11" s="5">
        <f t="shared" si="1"/>
        <v>24001124611</v>
      </c>
      <c r="M11" s="5">
        <f t="shared" si="1"/>
        <v>21374991026</v>
      </c>
      <c r="N11" s="5">
        <f t="shared" si="1"/>
        <v>2505328</v>
      </c>
    </row>
    <row r="12" spans="1:14" ht="12.75" customHeight="1" x14ac:dyDescent="0.2">
      <c r="A12" s="4" t="s">
        <v>13</v>
      </c>
      <c r="B12" s="4" t="s">
        <v>9</v>
      </c>
      <c r="C12" s="4" t="s">
        <v>14</v>
      </c>
      <c r="D12" s="5">
        <f>+D13+D29+D32</f>
        <v>21807548654</v>
      </c>
      <c r="E12" s="5">
        <f t="shared" ref="E12:N12" si="2">+E13+E29+E32</f>
        <v>0</v>
      </c>
      <c r="F12" s="5">
        <f t="shared" si="2"/>
        <v>0</v>
      </c>
      <c r="G12" s="5">
        <f t="shared" si="2"/>
        <v>1538613446</v>
      </c>
      <c r="H12" s="5">
        <f t="shared" si="2"/>
        <v>1134740423</v>
      </c>
      <c r="I12" s="5">
        <f t="shared" si="2"/>
        <v>22211421677</v>
      </c>
      <c r="J12" s="5">
        <f t="shared" si="2"/>
        <v>22210901412</v>
      </c>
      <c r="K12" s="5">
        <f t="shared" si="2"/>
        <v>22210901412</v>
      </c>
      <c r="L12" s="5">
        <f t="shared" si="2"/>
        <v>22210901412</v>
      </c>
      <c r="M12" s="5">
        <f t="shared" si="2"/>
        <v>20289867419</v>
      </c>
      <c r="N12" s="5">
        <f t="shared" si="2"/>
        <v>520265</v>
      </c>
    </row>
    <row r="13" spans="1:14" ht="12.75" customHeight="1" x14ac:dyDescent="0.2">
      <c r="A13" s="4" t="s">
        <v>15</v>
      </c>
      <c r="B13" s="4" t="s">
        <v>9</v>
      </c>
      <c r="C13" s="4" t="s">
        <v>16</v>
      </c>
      <c r="D13" s="5">
        <f>SUM(D14:D28)</f>
        <v>15561542711</v>
      </c>
      <c r="E13" s="5">
        <f t="shared" ref="E13:N13" si="3">SUM(E14:E28)</f>
        <v>0</v>
      </c>
      <c r="F13" s="5">
        <f t="shared" si="3"/>
        <v>0</v>
      </c>
      <c r="G13" s="5">
        <f t="shared" ref="G13:H13" si="4">SUM(G14:G28)</f>
        <v>308706210</v>
      </c>
      <c r="H13" s="5">
        <f t="shared" si="4"/>
        <v>622476274</v>
      </c>
      <c r="I13" s="5">
        <f t="shared" si="3"/>
        <v>15247772647</v>
      </c>
      <c r="J13" s="5">
        <f t="shared" si="3"/>
        <v>15247539568</v>
      </c>
      <c r="K13" s="5">
        <f t="shared" si="3"/>
        <v>15247539568</v>
      </c>
      <c r="L13" s="5">
        <f t="shared" si="3"/>
        <v>15247539568</v>
      </c>
      <c r="M13" s="5">
        <f t="shared" si="3"/>
        <v>15165714524</v>
      </c>
      <c r="N13" s="5">
        <f t="shared" si="3"/>
        <v>233079</v>
      </c>
    </row>
    <row r="14" spans="1:14" s="8" customFormat="1" ht="12.75" customHeight="1" x14ac:dyDescent="0.2">
      <c r="A14" s="6" t="s">
        <v>17</v>
      </c>
      <c r="B14" s="6" t="s">
        <v>18</v>
      </c>
      <c r="C14" s="6" t="s">
        <v>19</v>
      </c>
      <c r="D14" s="7">
        <v>11763946246</v>
      </c>
      <c r="E14" s="7">
        <v>0</v>
      </c>
      <c r="F14" s="7">
        <v>0</v>
      </c>
      <c r="G14" s="14">
        <v>0</v>
      </c>
      <c r="H14" s="14">
        <v>416232944</v>
      </c>
      <c r="I14" s="7">
        <f>+D14+E14-F14+G14-H14</f>
        <v>11347713302</v>
      </c>
      <c r="J14" s="7">
        <v>11347639103</v>
      </c>
      <c r="K14" s="7">
        <v>11347639103</v>
      </c>
      <c r="L14" s="7">
        <f>11347427248+211855</f>
        <v>11347639103</v>
      </c>
      <c r="M14" s="7">
        <v>11345345214</v>
      </c>
      <c r="N14" s="7">
        <f t="shared" ref="N14:N28" si="5">+I14-J14</f>
        <v>74199</v>
      </c>
    </row>
    <row r="15" spans="1:14" ht="12.75" customHeight="1" x14ac:dyDescent="0.2">
      <c r="A15" s="9" t="s">
        <v>20</v>
      </c>
      <c r="B15" s="9" t="s">
        <v>21</v>
      </c>
      <c r="C15" s="9" t="s">
        <v>22</v>
      </c>
      <c r="D15" s="10">
        <v>797848976</v>
      </c>
      <c r="E15" s="10">
        <v>0</v>
      </c>
      <c r="F15" s="10">
        <v>0</v>
      </c>
      <c r="G15" s="14">
        <v>27301732</v>
      </c>
      <c r="H15" s="14">
        <v>10000000</v>
      </c>
      <c r="I15" s="7">
        <f t="shared" ref="I15:I31" si="6">+D15+E15-F15+G15-H15</f>
        <v>815150708</v>
      </c>
      <c r="J15" s="10">
        <v>815150708</v>
      </c>
      <c r="K15" s="10">
        <v>815150708</v>
      </c>
      <c r="L15" s="10">
        <v>815150708</v>
      </c>
      <c r="M15" s="10">
        <v>798763002</v>
      </c>
      <c r="N15" s="10">
        <f t="shared" si="5"/>
        <v>0</v>
      </c>
    </row>
    <row r="16" spans="1:14" ht="12.75" customHeight="1" x14ac:dyDescent="0.2">
      <c r="A16" s="9" t="s">
        <v>23</v>
      </c>
      <c r="B16" s="9" t="s">
        <v>24</v>
      </c>
      <c r="C16" s="9" t="s">
        <v>25</v>
      </c>
      <c r="D16" s="10">
        <v>30000000</v>
      </c>
      <c r="E16" s="10">
        <v>0</v>
      </c>
      <c r="F16" s="10">
        <v>0</v>
      </c>
      <c r="G16" s="14">
        <v>0</v>
      </c>
      <c r="H16" s="14">
        <v>20153744</v>
      </c>
      <c r="I16" s="7">
        <f t="shared" si="6"/>
        <v>9846256</v>
      </c>
      <c r="J16" s="10">
        <v>9846256</v>
      </c>
      <c r="K16" s="10">
        <v>9846256</v>
      </c>
      <c r="L16" s="10">
        <v>9846256</v>
      </c>
      <c r="M16" s="10">
        <v>9846256</v>
      </c>
      <c r="N16" s="10">
        <f t="shared" si="5"/>
        <v>0</v>
      </c>
    </row>
    <row r="17" spans="1:14" ht="12.75" customHeight="1" x14ac:dyDescent="0.2">
      <c r="A17" s="9" t="s">
        <v>26</v>
      </c>
      <c r="B17" s="9" t="s">
        <v>27</v>
      </c>
      <c r="C17" s="9" t="s">
        <v>28</v>
      </c>
      <c r="D17" s="10">
        <v>30000000</v>
      </c>
      <c r="E17" s="10">
        <v>0</v>
      </c>
      <c r="F17" s="10">
        <v>0</v>
      </c>
      <c r="G17" s="14">
        <v>55000000</v>
      </c>
      <c r="H17" s="14">
        <v>1899241</v>
      </c>
      <c r="I17" s="7">
        <f t="shared" si="6"/>
        <v>83100759</v>
      </c>
      <c r="J17" s="10">
        <v>83100759</v>
      </c>
      <c r="K17" s="10">
        <v>83100759</v>
      </c>
      <c r="L17" s="10">
        <v>83100759</v>
      </c>
      <c r="M17" s="10">
        <v>83100759</v>
      </c>
      <c r="N17" s="10">
        <f t="shared" si="5"/>
        <v>0</v>
      </c>
    </row>
    <row r="18" spans="1:14" ht="12.75" customHeight="1" x14ac:dyDescent="0.2">
      <c r="A18" s="6" t="s">
        <v>29</v>
      </c>
      <c r="B18" s="6" t="s">
        <v>30</v>
      </c>
      <c r="C18" s="6" t="s">
        <v>31</v>
      </c>
      <c r="D18" s="7">
        <v>364753775</v>
      </c>
      <c r="E18" s="10">
        <v>0</v>
      </c>
      <c r="F18" s="10">
        <v>0</v>
      </c>
      <c r="G18" s="14">
        <v>11938526</v>
      </c>
      <c r="H18" s="14">
        <v>0</v>
      </c>
      <c r="I18" s="7">
        <f t="shared" si="6"/>
        <v>376692301</v>
      </c>
      <c r="J18" s="10">
        <v>376691804</v>
      </c>
      <c r="K18" s="10">
        <v>376691804</v>
      </c>
      <c r="L18" s="10">
        <v>376691804</v>
      </c>
      <c r="M18" s="10">
        <v>365776062</v>
      </c>
      <c r="N18" s="10">
        <f t="shared" si="5"/>
        <v>497</v>
      </c>
    </row>
    <row r="19" spans="1:14" ht="12.75" customHeight="1" x14ac:dyDescent="0.2">
      <c r="A19" s="9" t="s">
        <v>32</v>
      </c>
      <c r="B19" s="9" t="s">
        <v>33</v>
      </c>
      <c r="C19" s="9" t="s">
        <v>34</v>
      </c>
      <c r="D19" s="10">
        <v>69476901</v>
      </c>
      <c r="E19" s="10">
        <v>0</v>
      </c>
      <c r="F19" s="10">
        <v>0</v>
      </c>
      <c r="G19" s="14">
        <v>2000324</v>
      </c>
      <c r="H19" s="14">
        <v>0</v>
      </c>
      <c r="I19" s="7">
        <f t="shared" si="6"/>
        <v>71477225</v>
      </c>
      <c r="J19" s="10">
        <v>71383507</v>
      </c>
      <c r="K19" s="10">
        <v>71383507</v>
      </c>
      <c r="L19" s="10">
        <v>71383507</v>
      </c>
      <c r="M19" s="10">
        <v>69304317</v>
      </c>
      <c r="N19" s="10">
        <f t="shared" si="5"/>
        <v>93718</v>
      </c>
    </row>
    <row r="20" spans="1:14" ht="12.75" customHeight="1" x14ac:dyDescent="0.2">
      <c r="A20" s="9" t="s">
        <v>35</v>
      </c>
      <c r="B20" s="9" t="s">
        <v>36</v>
      </c>
      <c r="C20" s="9" t="s">
        <v>37</v>
      </c>
      <c r="D20" s="10">
        <v>7927817</v>
      </c>
      <c r="E20" s="10">
        <v>0</v>
      </c>
      <c r="F20" s="10">
        <v>0</v>
      </c>
      <c r="G20" s="14">
        <v>0</v>
      </c>
      <c r="H20" s="14">
        <v>4390210</v>
      </c>
      <c r="I20" s="7">
        <f t="shared" si="6"/>
        <v>3537607</v>
      </c>
      <c r="J20" s="10">
        <v>3537607</v>
      </c>
      <c r="K20" s="10">
        <v>3537607</v>
      </c>
      <c r="L20" s="10">
        <v>3537607</v>
      </c>
      <c r="M20" s="10">
        <v>3537607</v>
      </c>
      <c r="N20" s="10">
        <f t="shared" si="5"/>
        <v>0</v>
      </c>
    </row>
    <row r="21" spans="1:14" ht="12.75" customHeight="1" x14ac:dyDescent="0.2">
      <c r="A21" s="9" t="s">
        <v>38</v>
      </c>
      <c r="B21" s="9" t="s">
        <v>39</v>
      </c>
      <c r="C21" s="9" t="s">
        <v>40</v>
      </c>
      <c r="D21" s="10">
        <v>1167096131</v>
      </c>
      <c r="E21" s="10">
        <v>0</v>
      </c>
      <c r="F21" s="10">
        <v>0</v>
      </c>
      <c r="G21" s="14">
        <v>53918436</v>
      </c>
      <c r="H21" s="14">
        <v>65500000</v>
      </c>
      <c r="I21" s="7">
        <f t="shared" si="6"/>
        <v>1155514567</v>
      </c>
      <c r="J21" s="10">
        <v>1155501561</v>
      </c>
      <c r="K21" s="10">
        <v>1155501561</v>
      </c>
      <c r="L21" s="10">
        <v>1155501561</v>
      </c>
      <c r="M21" s="10">
        <v>1146282319</v>
      </c>
      <c r="N21" s="10">
        <f t="shared" si="5"/>
        <v>13006</v>
      </c>
    </row>
    <row r="22" spans="1:14" ht="12.75" customHeight="1" x14ac:dyDescent="0.2">
      <c r="A22" s="9" t="s">
        <v>41</v>
      </c>
      <c r="B22" s="9" t="s">
        <v>42</v>
      </c>
      <c r="C22" s="9" t="s">
        <v>43</v>
      </c>
      <c r="D22" s="10">
        <v>536499333</v>
      </c>
      <c r="E22" s="10">
        <v>0</v>
      </c>
      <c r="F22" s="10">
        <v>0</v>
      </c>
      <c r="G22" s="14">
        <v>0</v>
      </c>
      <c r="H22" s="14">
        <v>839592</v>
      </c>
      <c r="I22" s="7">
        <f t="shared" si="6"/>
        <v>535659741</v>
      </c>
      <c r="J22" s="10">
        <v>535658740</v>
      </c>
      <c r="K22" s="10">
        <v>535658740</v>
      </c>
      <c r="L22" s="10">
        <v>535658740</v>
      </c>
      <c r="M22" s="10">
        <v>521871198</v>
      </c>
      <c r="N22" s="10">
        <f t="shared" si="5"/>
        <v>1001</v>
      </c>
    </row>
    <row r="23" spans="1:14" ht="12.75" customHeight="1" x14ac:dyDescent="0.2">
      <c r="A23" s="6" t="s">
        <v>44</v>
      </c>
      <c r="B23" s="6" t="s">
        <v>45</v>
      </c>
      <c r="C23" s="6" t="s">
        <v>46</v>
      </c>
      <c r="D23" s="7">
        <v>545874857</v>
      </c>
      <c r="E23" s="10">
        <v>0</v>
      </c>
      <c r="F23" s="10">
        <v>0</v>
      </c>
      <c r="G23" s="14">
        <v>35880143</v>
      </c>
      <c r="H23" s="14">
        <v>0</v>
      </c>
      <c r="I23" s="7">
        <f t="shared" si="6"/>
        <v>581755000</v>
      </c>
      <c r="J23" s="10">
        <v>581707572</v>
      </c>
      <c r="K23" s="10">
        <v>581707572</v>
      </c>
      <c r="L23" s="10">
        <v>581707572</v>
      </c>
      <c r="M23" s="10">
        <v>565395791</v>
      </c>
      <c r="N23" s="10">
        <f t="shared" si="5"/>
        <v>47428</v>
      </c>
    </row>
    <row r="24" spans="1:14" ht="12.75" customHeight="1" x14ac:dyDescent="0.2">
      <c r="A24" s="9" t="s">
        <v>47</v>
      </c>
      <c r="B24" s="9" t="s">
        <v>48</v>
      </c>
      <c r="C24" s="9" t="s">
        <v>49</v>
      </c>
      <c r="D24" s="10">
        <v>1695602</v>
      </c>
      <c r="E24" s="10">
        <v>0</v>
      </c>
      <c r="F24" s="10">
        <v>0</v>
      </c>
      <c r="G24" s="14">
        <v>0</v>
      </c>
      <c r="H24" s="14">
        <v>182178</v>
      </c>
      <c r="I24" s="7">
        <f t="shared" si="6"/>
        <v>1513424</v>
      </c>
      <c r="J24" s="10">
        <v>1513424</v>
      </c>
      <c r="K24" s="10">
        <v>1513424</v>
      </c>
      <c r="L24" s="10">
        <v>1513424</v>
      </c>
      <c r="M24" s="10">
        <v>1513424</v>
      </c>
      <c r="N24" s="10">
        <f t="shared" si="5"/>
        <v>0</v>
      </c>
    </row>
    <row r="25" spans="1:14" ht="12.75" customHeight="1" x14ac:dyDescent="0.2">
      <c r="A25" s="9" t="s">
        <v>50</v>
      </c>
      <c r="B25" s="9" t="s">
        <v>51</v>
      </c>
      <c r="C25" s="9" t="s">
        <v>52</v>
      </c>
      <c r="D25" s="10">
        <v>123096049</v>
      </c>
      <c r="E25" s="10">
        <v>0</v>
      </c>
      <c r="F25" s="10">
        <v>0</v>
      </c>
      <c r="G25" s="14">
        <v>0</v>
      </c>
      <c r="H25" s="14">
        <v>8176037</v>
      </c>
      <c r="I25" s="7">
        <f t="shared" si="6"/>
        <v>114920012</v>
      </c>
      <c r="J25" s="10">
        <v>114920012</v>
      </c>
      <c r="K25" s="10">
        <v>114920012</v>
      </c>
      <c r="L25" s="10">
        <v>114920012</v>
      </c>
      <c r="M25" s="10">
        <v>114920012</v>
      </c>
      <c r="N25" s="10">
        <f t="shared" si="5"/>
        <v>0</v>
      </c>
    </row>
    <row r="26" spans="1:14" ht="12.75" customHeight="1" x14ac:dyDescent="0.2">
      <c r="A26" s="9" t="s">
        <v>53</v>
      </c>
      <c r="B26" s="9" t="s">
        <v>54</v>
      </c>
      <c r="C26" s="9" t="s">
        <v>55</v>
      </c>
      <c r="D26" s="10">
        <v>20000000</v>
      </c>
      <c r="E26" s="10">
        <v>0</v>
      </c>
      <c r="F26" s="10">
        <v>0</v>
      </c>
      <c r="G26" s="14">
        <v>122667049</v>
      </c>
      <c r="H26" s="14">
        <v>0</v>
      </c>
      <c r="I26" s="7">
        <f t="shared" si="6"/>
        <v>142667049</v>
      </c>
      <c r="J26" s="10">
        <v>142667049</v>
      </c>
      <c r="K26" s="10">
        <v>142667049</v>
      </c>
      <c r="L26" s="10">
        <v>142667049</v>
      </c>
      <c r="M26" s="10">
        <v>135360559</v>
      </c>
      <c r="N26" s="10">
        <f t="shared" si="5"/>
        <v>0</v>
      </c>
    </row>
    <row r="27" spans="1:14" ht="12.75" customHeight="1" x14ac:dyDescent="0.2">
      <c r="A27" s="9" t="s">
        <v>56</v>
      </c>
      <c r="B27" s="9" t="s">
        <v>57</v>
      </c>
      <c r="C27" s="9" t="s">
        <v>58</v>
      </c>
      <c r="D27" s="10">
        <v>100772128</v>
      </c>
      <c r="E27" s="10">
        <v>0</v>
      </c>
      <c r="F27" s="10">
        <v>0</v>
      </c>
      <c r="G27" s="14">
        <v>0</v>
      </c>
      <c r="H27" s="14">
        <v>94942328</v>
      </c>
      <c r="I27" s="7">
        <f t="shared" si="6"/>
        <v>5829800</v>
      </c>
      <c r="J27" s="10">
        <v>5829800</v>
      </c>
      <c r="K27" s="10">
        <v>5829800</v>
      </c>
      <c r="L27" s="10">
        <v>5829800</v>
      </c>
      <c r="M27" s="10">
        <v>2306338</v>
      </c>
      <c r="N27" s="10">
        <f t="shared" si="5"/>
        <v>0</v>
      </c>
    </row>
    <row r="28" spans="1:14" ht="12.75" customHeight="1" x14ac:dyDescent="0.2">
      <c r="A28" s="9" t="s">
        <v>59</v>
      </c>
      <c r="B28" s="9" t="s">
        <v>60</v>
      </c>
      <c r="C28" s="9" t="s">
        <v>61</v>
      </c>
      <c r="D28" s="10">
        <v>2554896</v>
      </c>
      <c r="E28" s="10">
        <v>0</v>
      </c>
      <c r="F28" s="10">
        <v>0</v>
      </c>
      <c r="G28" s="14">
        <v>0</v>
      </c>
      <c r="H28" s="14">
        <v>160000</v>
      </c>
      <c r="I28" s="7">
        <f t="shared" si="6"/>
        <v>2394896</v>
      </c>
      <c r="J28" s="10">
        <v>2391666</v>
      </c>
      <c r="K28" s="10">
        <v>2391666</v>
      </c>
      <c r="L28" s="10">
        <v>2391666</v>
      </c>
      <c r="M28" s="10">
        <v>2391666</v>
      </c>
      <c r="N28" s="10">
        <f t="shared" si="5"/>
        <v>3230</v>
      </c>
    </row>
    <row r="29" spans="1:14" ht="12.75" customHeight="1" x14ac:dyDescent="0.2">
      <c r="A29" s="4" t="s">
        <v>62</v>
      </c>
      <c r="B29" s="4" t="s">
        <v>9</v>
      </c>
      <c r="C29" s="4" t="s">
        <v>63</v>
      </c>
      <c r="D29" s="5">
        <f>SUM(D30:D31)</f>
        <v>721192606</v>
      </c>
      <c r="E29" s="5">
        <f t="shared" ref="E29:N29" si="7">SUM(E30:E31)</f>
        <v>0</v>
      </c>
      <c r="F29" s="5">
        <f t="shared" si="7"/>
        <v>0</v>
      </c>
      <c r="G29" s="5">
        <f t="shared" ref="G29:H29" si="8">SUM(G30:G31)</f>
        <v>949351327</v>
      </c>
      <c r="H29" s="5">
        <f t="shared" si="8"/>
        <v>110342206</v>
      </c>
      <c r="I29" s="5">
        <f t="shared" si="7"/>
        <v>1560201727</v>
      </c>
      <c r="J29" s="5">
        <f t="shared" si="7"/>
        <v>1560101727</v>
      </c>
      <c r="K29" s="5">
        <f t="shared" si="7"/>
        <v>1560101727</v>
      </c>
      <c r="L29" s="5">
        <f t="shared" si="7"/>
        <v>1560101727</v>
      </c>
      <c r="M29" s="5">
        <f t="shared" si="7"/>
        <v>1514552000</v>
      </c>
      <c r="N29" s="5">
        <f t="shared" si="7"/>
        <v>100000</v>
      </c>
    </row>
    <row r="30" spans="1:14" ht="12.75" customHeight="1" x14ac:dyDescent="0.2">
      <c r="A30" s="9" t="s">
        <v>64</v>
      </c>
      <c r="B30" s="9" t="s">
        <v>65</v>
      </c>
      <c r="C30" s="9" t="s">
        <v>66</v>
      </c>
      <c r="D30" s="10">
        <v>558192606</v>
      </c>
      <c r="E30" s="10">
        <v>0</v>
      </c>
      <c r="F30" s="10">
        <v>0</v>
      </c>
      <c r="G30" s="14">
        <v>720000000</v>
      </c>
      <c r="H30" s="14">
        <v>72842206</v>
      </c>
      <c r="I30" s="7">
        <f t="shared" si="6"/>
        <v>1205350400</v>
      </c>
      <c r="J30" s="10">
        <v>1205293400</v>
      </c>
      <c r="K30" s="10">
        <v>1205293400</v>
      </c>
      <c r="L30" s="10">
        <v>1205293400</v>
      </c>
      <c r="M30" s="10">
        <v>1167605000</v>
      </c>
      <c r="N30" s="10">
        <f>+I30-J30</f>
        <v>57000</v>
      </c>
    </row>
    <row r="31" spans="1:14" ht="12.75" customHeight="1" x14ac:dyDescent="0.2">
      <c r="A31" s="9" t="s">
        <v>67</v>
      </c>
      <c r="B31" s="9" t="s">
        <v>68</v>
      </c>
      <c r="C31" s="9" t="s">
        <v>69</v>
      </c>
      <c r="D31" s="10">
        <v>163000000</v>
      </c>
      <c r="E31" s="10">
        <v>0</v>
      </c>
      <c r="F31" s="10">
        <v>0</v>
      </c>
      <c r="G31" s="14">
        <v>229351327</v>
      </c>
      <c r="H31" s="14">
        <v>37500000</v>
      </c>
      <c r="I31" s="7">
        <f t="shared" si="6"/>
        <v>354851327</v>
      </c>
      <c r="J31" s="10">
        <v>354808327</v>
      </c>
      <c r="K31" s="10">
        <v>354808327</v>
      </c>
      <c r="L31" s="10">
        <v>354808327</v>
      </c>
      <c r="M31" s="10">
        <v>346947000</v>
      </c>
      <c r="N31" s="10">
        <f>+I31-J31</f>
        <v>43000</v>
      </c>
    </row>
    <row r="32" spans="1:14" ht="12.75" customHeight="1" x14ac:dyDescent="0.2">
      <c r="A32" s="4" t="s">
        <v>70</v>
      </c>
      <c r="B32" s="4" t="s">
        <v>9</v>
      </c>
      <c r="C32" s="4" t="s">
        <v>71</v>
      </c>
      <c r="D32" s="5">
        <f>+D33+D39</f>
        <v>5524813337</v>
      </c>
      <c r="E32" s="5">
        <f t="shared" ref="E32:N32" si="9">+E33+E39</f>
        <v>0</v>
      </c>
      <c r="F32" s="5">
        <f t="shared" si="9"/>
        <v>0</v>
      </c>
      <c r="G32" s="5">
        <f t="shared" si="9"/>
        <v>280555909</v>
      </c>
      <c r="H32" s="5">
        <f t="shared" si="9"/>
        <v>401921943</v>
      </c>
      <c r="I32" s="5">
        <f t="shared" si="9"/>
        <v>5403447303</v>
      </c>
      <c r="J32" s="5">
        <f t="shared" si="9"/>
        <v>5403260117</v>
      </c>
      <c r="K32" s="5">
        <f t="shared" si="9"/>
        <v>5403260117</v>
      </c>
      <c r="L32" s="5">
        <f t="shared" si="9"/>
        <v>5403260117</v>
      </c>
      <c r="M32" s="5">
        <f t="shared" si="9"/>
        <v>3609600895</v>
      </c>
      <c r="N32" s="5">
        <f t="shared" si="9"/>
        <v>187186</v>
      </c>
    </row>
    <row r="33" spans="1:14" ht="12.75" customHeight="1" x14ac:dyDescent="0.2">
      <c r="A33" s="4" t="s">
        <v>72</v>
      </c>
      <c r="B33" s="4" t="s">
        <v>9</v>
      </c>
      <c r="C33" s="4" t="s">
        <v>73</v>
      </c>
      <c r="D33" s="5">
        <f>SUM(D34:D38)</f>
        <v>1418829276</v>
      </c>
      <c r="E33" s="5">
        <f t="shared" ref="E33:N33" si="10">SUM(E34:E38)</f>
        <v>0</v>
      </c>
      <c r="F33" s="5">
        <f t="shared" si="10"/>
        <v>0</v>
      </c>
      <c r="G33" s="5">
        <f t="shared" ref="G33:H33" si="11">SUM(G34:G38)</f>
        <v>269324146</v>
      </c>
      <c r="H33" s="5">
        <f t="shared" si="11"/>
        <v>34024340</v>
      </c>
      <c r="I33" s="5">
        <f t="shared" si="10"/>
        <v>1654129082</v>
      </c>
      <c r="J33" s="5">
        <f t="shared" si="10"/>
        <v>1653987282</v>
      </c>
      <c r="K33" s="5">
        <f t="shared" si="10"/>
        <v>1653987282</v>
      </c>
      <c r="L33" s="5">
        <f t="shared" si="10"/>
        <v>1653987282</v>
      </c>
      <c r="M33" s="5">
        <f t="shared" si="10"/>
        <v>661529954</v>
      </c>
      <c r="N33" s="5">
        <f t="shared" si="10"/>
        <v>141800</v>
      </c>
    </row>
    <row r="34" spans="1:14" ht="12.75" customHeight="1" x14ac:dyDescent="0.2">
      <c r="A34" s="9" t="s">
        <v>74</v>
      </c>
      <c r="B34" s="9" t="s">
        <v>75</v>
      </c>
      <c r="C34" s="9" t="s">
        <v>76</v>
      </c>
      <c r="D34" s="10">
        <v>711747136</v>
      </c>
      <c r="E34" s="10">
        <v>0</v>
      </c>
      <c r="F34" s="10">
        <v>0</v>
      </c>
      <c r="G34" s="14">
        <v>256824146</v>
      </c>
      <c r="H34" s="14">
        <v>5000000</v>
      </c>
      <c r="I34" s="7">
        <f t="shared" ref="I34:I38" si="12">+D34+E34-F34+G34-H34</f>
        <v>963571282</v>
      </c>
      <c r="J34" s="10">
        <v>963571282</v>
      </c>
      <c r="K34" s="10">
        <v>963571282</v>
      </c>
      <c r="L34" s="10">
        <v>963571282</v>
      </c>
      <c r="M34" s="10">
        <v>32435254</v>
      </c>
      <c r="N34" s="10">
        <f>+I34-J34</f>
        <v>0</v>
      </c>
    </row>
    <row r="35" spans="1:14" ht="12.75" customHeight="1" x14ac:dyDescent="0.2">
      <c r="A35" s="9" t="s">
        <v>77</v>
      </c>
      <c r="B35" s="9" t="s">
        <v>78</v>
      </c>
      <c r="C35" s="9" t="s">
        <v>79</v>
      </c>
      <c r="D35" s="10">
        <v>70708219</v>
      </c>
      <c r="E35" s="10">
        <v>0</v>
      </c>
      <c r="F35" s="10">
        <v>0</v>
      </c>
      <c r="G35" s="14">
        <v>500000</v>
      </c>
      <c r="H35" s="14">
        <v>1956419</v>
      </c>
      <c r="I35" s="7">
        <f t="shared" si="12"/>
        <v>69251800</v>
      </c>
      <c r="J35" s="10">
        <v>69113900</v>
      </c>
      <c r="K35" s="10">
        <v>69113900</v>
      </c>
      <c r="L35" s="10">
        <v>69113900</v>
      </c>
      <c r="M35" s="10">
        <v>62975200</v>
      </c>
      <c r="N35" s="10">
        <f>+I35-J35</f>
        <v>137900</v>
      </c>
    </row>
    <row r="36" spans="1:14" ht="12.75" customHeight="1" x14ac:dyDescent="0.2">
      <c r="A36" s="9" t="s">
        <v>80</v>
      </c>
      <c r="B36" s="9" t="s">
        <v>81</v>
      </c>
      <c r="C36" s="9" t="s">
        <v>82</v>
      </c>
      <c r="D36" s="10">
        <v>424249285</v>
      </c>
      <c r="E36" s="10">
        <v>0</v>
      </c>
      <c r="F36" s="10">
        <v>0</v>
      </c>
      <c r="G36" s="14">
        <v>11000000</v>
      </c>
      <c r="H36" s="14">
        <v>21177185</v>
      </c>
      <c r="I36" s="7">
        <f t="shared" si="12"/>
        <v>414072100</v>
      </c>
      <c r="J36" s="10">
        <v>414072100</v>
      </c>
      <c r="K36" s="10">
        <v>414072100</v>
      </c>
      <c r="L36" s="10">
        <v>414072100</v>
      </c>
      <c r="M36" s="10">
        <v>377295400</v>
      </c>
      <c r="N36" s="10">
        <f>+I36-J36</f>
        <v>0</v>
      </c>
    </row>
    <row r="37" spans="1:14" ht="12.75" customHeight="1" x14ac:dyDescent="0.2">
      <c r="A37" s="9" t="s">
        <v>83</v>
      </c>
      <c r="B37" s="9" t="s">
        <v>84</v>
      </c>
      <c r="C37" s="9" t="s">
        <v>85</v>
      </c>
      <c r="D37" s="10">
        <v>70708219</v>
      </c>
      <c r="E37" s="10">
        <v>0</v>
      </c>
      <c r="F37" s="10">
        <v>0</v>
      </c>
      <c r="G37" s="14">
        <v>500000</v>
      </c>
      <c r="H37" s="14">
        <v>2090419</v>
      </c>
      <c r="I37" s="7">
        <f t="shared" si="12"/>
        <v>69117800</v>
      </c>
      <c r="J37" s="10">
        <v>69113900</v>
      </c>
      <c r="K37" s="10">
        <v>69113900</v>
      </c>
      <c r="L37" s="10">
        <v>69113900</v>
      </c>
      <c r="M37" s="10">
        <v>62975200</v>
      </c>
      <c r="N37" s="10">
        <f>+I37-J37</f>
        <v>3900</v>
      </c>
    </row>
    <row r="38" spans="1:14" ht="12.75" customHeight="1" x14ac:dyDescent="0.2">
      <c r="A38" s="9" t="s">
        <v>86</v>
      </c>
      <c r="B38" s="9" t="s">
        <v>87</v>
      </c>
      <c r="C38" s="9" t="s">
        <v>88</v>
      </c>
      <c r="D38" s="10">
        <v>141416417</v>
      </c>
      <c r="E38" s="10">
        <v>0</v>
      </c>
      <c r="F38" s="10">
        <v>0</v>
      </c>
      <c r="G38" s="14">
        <v>500000</v>
      </c>
      <c r="H38" s="14">
        <v>3800317</v>
      </c>
      <c r="I38" s="7">
        <f t="shared" si="12"/>
        <v>138116100</v>
      </c>
      <c r="J38" s="10">
        <v>138116100</v>
      </c>
      <c r="K38" s="10">
        <v>138116100</v>
      </c>
      <c r="L38" s="10">
        <v>138116100</v>
      </c>
      <c r="M38" s="10">
        <v>125848900</v>
      </c>
      <c r="N38" s="10">
        <f>+I38-J38</f>
        <v>0</v>
      </c>
    </row>
    <row r="39" spans="1:14" ht="12.75" customHeight="1" x14ac:dyDescent="0.2">
      <c r="A39" s="4" t="s">
        <v>89</v>
      </c>
      <c r="B39" s="4" t="s">
        <v>9</v>
      </c>
      <c r="C39" s="4" t="s">
        <v>90</v>
      </c>
      <c r="D39" s="5">
        <f>SUM(D40:D45)</f>
        <v>4105984061</v>
      </c>
      <c r="E39" s="5">
        <f t="shared" ref="E39:N39" si="13">SUM(E40:E45)</f>
        <v>0</v>
      </c>
      <c r="F39" s="5">
        <f t="shared" si="13"/>
        <v>0</v>
      </c>
      <c r="G39" s="5">
        <f t="shared" ref="G39:H39" si="14">SUM(G40:G45)</f>
        <v>11231763</v>
      </c>
      <c r="H39" s="5">
        <f t="shared" si="14"/>
        <v>367897603</v>
      </c>
      <c r="I39" s="5">
        <f t="shared" si="13"/>
        <v>3749318221</v>
      </c>
      <c r="J39" s="5">
        <f t="shared" si="13"/>
        <v>3749272835</v>
      </c>
      <c r="K39" s="5">
        <f t="shared" si="13"/>
        <v>3749272835</v>
      </c>
      <c r="L39" s="5">
        <f t="shared" si="13"/>
        <v>3749272835</v>
      </c>
      <c r="M39" s="5">
        <f t="shared" si="13"/>
        <v>2948070941</v>
      </c>
      <c r="N39" s="5">
        <f t="shared" si="13"/>
        <v>45386</v>
      </c>
    </row>
    <row r="40" spans="1:14" ht="12.75" customHeight="1" x14ac:dyDescent="0.2">
      <c r="A40" s="9" t="s">
        <v>91</v>
      </c>
      <c r="B40" s="9" t="s">
        <v>92</v>
      </c>
      <c r="C40" s="9" t="s">
        <v>93</v>
      </c>
      <c r="D40" s="10">
        <v>809767800</v>
      </c>
      <c r="E40" s="10">
        <v>0</v>
      </c>
      <c r="F40" s="10">
        <v>0</v>
      </c>
      <c r="G40" s="14">
        <v>0</v>
      </c>
      <c r="H40" s="14">
        <v>252930497</v>
      </c>
      <c r="I40" s="7">
        <f t="shared" ref="I40:I45" si="15">+D40+E40-F40+G40-H40</f>
        <v>556837303</v>
      </c>
      <c r="J40" s="10">
        <v>556837303</v>
      </c>
      <c r="K40" s="10">
        <v>556837303</v>
      </c>
      <c r="L40" s="10">
        <v>556837303</v>
      </c>
      <c r="M40" s="10">
        <v>27058209</v>
      </c>
      <c r="N40" s="10">
        <f t="shared" ref="N40:N45" si="16">+I40-J40</f>
        <v>0</v>
      </c>
    </row>
    <row r="41" spans="1:14" s="8" customFormat="1" ht="12.75" customHeight="1" x14ac:dyDescent="0.2">
      <c r="A41" s="6" t="s">
        <v>94</v>
      </c>
      <c r="B41" s="6" t="s">
        <v>95</v>
      </c>
      <c r="C41" s="6" t="s">
        <v>96</v>
      </c>
      <c r="D41" s="7">
        <v>1558195620</v>
      </c>
      <c r="E41" s="7">
        <v>0</v>
      </c>
      <c r="F41" s="7">
        <v>0</v>
      </c>
      <c r="G41" s="14">
        <v>0</v>
      </c>
      <c r="H41" s="14">
        <v>57046803</v>
      </c>
      <c r="I41" s="7">
        <f t="shared" si="15"/>
        <v>1501148817</v>
      </c>
      <c r="J41" s="7">
        <v>1501122770</v>
      </c>
      <c r="K41" s="7">
        <v>1501122770</v>
      </c>
      <c r="L41" s="7">
        <v>1501122770</v>
      </c>
      <c r="M41" s="7">
        <v>1374774170</v>
      </c>
      <c r="N41" s="7">
        <f t="shared" si="16"/>
        <v>26047</v>
      </c>
    </row>
    <row r="42" spans="1:14" ht="12.75" customHeight="1" x14ac:dyDescent="0.2">
      <c r="A42" s="9" t="s">
        <v>97</v>
      </c>
      <c r="B42" s="9" t="s">
        <v>98</v>
      </c>
      <c r="C42" s="9" t="s">
        <v>99</v>
      </c>
      <c r="D42" s="10">
        <v>5000000</v>
      </c>
      <c r="E42" s="10">
        <v>0</v>
      </c>
      <c r="F42" s="10">
        <v>0</v>
      </c>
      <c r="G42" s="14">
        <v>0</v>
      </c>
      <c r="H42" s="14">
        <v>385198</v>
      </c>
      <c r="I42" s="7">
        <f t="shared" si="15"/>
        <v>4614802</v>
      </c>
      <c r="J42" s="10">
        <v>4614802</v>
      </c>
      <c r="K42" s="10">
        <v>4614802</v>
      </c>
      <c r="L42" s="10">
        <v>4614802</v>
      </c>
      <c r="M42" s="10">
        <v>4614802</v>
      </c>
      <c r="N42" s="10">
        <f t="shared" si="16"/>
        <v>0</v>
      </c>
    </row>
    <row r="43" spans="1:14" ht="12.75" customHeight="1" x14ac:dyDescent="0.2">
      <c r="A43" s="6" t="s">
        <v>100</v>
      </c>
      <c r="B43" s="6" t="s">
        <v>101</v>
      </c>
      <c r="C43" s="6" t="s">
        <v>102</v>
      </c>
      <c r="D43" s="7">
        <v>1103721902</v>
      </c>
      <c r="E43" s="10">
        <v>0</v>
      </c>
      <c r="F43" s="10">
        <v>0</v>
      </c>
      <c r="G43" s="14">
        <v>0</v>
      </c>
      <c r="H43" s="14">
        <v>35948578</v>
      </c>
      <c r="I43" s="7">
        <f t="shared" si="15"/>
        <v>1067773324</v>
      </c>
      <c r="J43" s="10">
        <v>1067762360</v>
      </c>
      <c r="K43" s="10">
        <v>1067762360</v>
      </c>
      <c r="L43" s="10">
        <v>1067762360</v>
      </c>
      <c r="M43" s="10">
        <v>977210160</v>
      </c>
      <c r="N43" s="10">
        <f t="shared" si="16"/>
        <v>10964</v>
      </c>
    </row>
    <row r="44" spans="1:14" ht="12.75" customHeight="1" x14ac:dyDescent="0.2">
      <c r="A44" s="9" t="s">
        <v>103</v>
      </c>
      <c r="B44" s="9" t="s">
        <v>104</v>
      </c>
      <c r="C44" s="9" t="s">
        <v>105</v>
      </c>
      <c r="D44" s="10">
        <v>63633037</v>
      </c>
      <c r="E44" s="10">
        <v>0</v>
      </c>
      <c r="F44" s="10">
        <v>0</v>
      </c>
      <c r="G44" s="14">
        <v>3231763</v>
      </c>
      <c r="H44" s="14">
        <v>0</v>
      </c>
      <c r="I44" s="7">
        <f t="shared" si="15"/>
        <v>66864800</v>
      </c>
      <c r="J44" s="10">
        <v>66864800</v>
      </c>
      <c r="K44" s="10">
        <v>66864800</v>
      </c>
      <c r="L44" s="10">
        <v>66864800</v>
      </c>
      <c r="M44" s="10">
        <v>61376000</v>
      </c>
      <c r="N44" s="10">
        <f t="shared" si="16"/>
        <v>0</v>
      </c>
    </row>
    <row r="45" spans="1:14" ht="12.75" customHeight="1" x14ac:dyDescent="0.2">
      <c r="A45" s="9" t="s">
        <v>106</v>
      </c>
      <c r="B45" s="9" t="s">
        <v>107</v>
      </c>
      <c r="C45" s="9" t="s">
        <v>108</v>
      </c>
      <c r="D45" s="10">
        <v>565665702</v>
      </c>
      <c r="E45" s="10">
        <v>0</v>
      </c>
      <c r="F45" s="10">
        <v>0</v>
      </c>
      <c r="G45" s="14">
        <v>8000000</v>
      </c>
      <c r="H45" s="14">
        <v>21586527</v>
      </c>
      <c r="I45" s="7">
        <f t="shared" si="15"/>
        <v>552079175</v>
      </c>
      <c r="J45" s="10">
        <v>552070800</v>
      </c>
      <c r="K45" s="10">
        <v>552070800</v>
      </c>
      <c r="L45" s="10">
        <v>552070800</v>
      </c>
      <c r="M45" s="10">
        <v>503037600</v>
      </c>
      <c r="N45" s="10">
        <f t="shared" si="16"/>
        <v>8375</v>
      </c>
    </row>
    <row r="46" spans="1:14" ht="12.75" customHeight="1" x14ac:dyDescent="0.2">
      <c r="A46" s="4" t="s">
        <v>109</v>
      </c>
      <c r="B46" s="4" t="s">
        <v>9</v>
      </c>
      <c r="C46" s="4" t="s">
        <v>110</v>
      </c>
      <c r="D46" s="5">
        <f>+D47+D56</f>
        <v>2282041809</v>
      </c>
      <c r="E46" s="5">
        <f t="shared" ref="E46:N46" si="17">+E47+E56</f>
        <v>0</v>
      </c>
      <c r="F46" s="5">
        <f t="shared" si="17"/>
        <v>0</v>
      </c>
      <c r="G46" s="5">
        <f t="shared" si="17"/>
        <v>778327780</v>
      </c>
      <c r="H46" s="5">
        <f t="shared" si="17"/>
        <v>1182200803</v>
      </c>
      <c r="I46" s="5">
        <f t="shared" si="17"/>
        <v>1878168786</v>
      </c>
      <c r="J46" s="5">
        <f t="shared" si="17"/>
        <v>1876183723</v>
      </c>
      <c r="K46" s="5">
        <f t="shared" si="17"/>
        <v>1876183723</v>
      </c>
      <c r="L46" s="5">
        <f t="shared" si="17"/>
        <v>1790223199</v>
      </c>
      <c r="M46" s="5">
        <f t="shared" si="17"/>
        <v>1085123607</v>
      </c>
      <c r="N46" s="5">
        <f t="shared" si="17"/>
        <v>1985063</v>
      </c>
    </row>
    <row r="47" spans="1:14" ht="12.75" customHeight="1" x14ac:dyDescent="0.2">
      <c r="A47" s="4" t="s">
        <v>111</v>
      </c>
      <c r="B47" s="4" t="s">
        <v>9</v>
      </c>
      <c r="C47" s="4" t="s">
        <v>112</v>
      </c>
      <c r="D47" s="5">
        <f>SUM(D48:D55)</f>
        <v>164700000</v>
      </c>
      <c r="E47" s="5">
        <f t="shared" ref="E47:N47" si="18">SUM(E48:E55)</f>
        <v>0</v>
      </c>
      <c r="F47" s="5">
        <f t="shared" si="18"/>
        <v>0</v>
      </c>
      <c r="G47" s="5">
        <f t="shared" ref="G47:H47" si="19">SUM(G48:G55)</f>
        <v>109377158</v>
      </c>
      <c r="H47" s="5">
        <f t="shared" si="19"/>
        <v>70823736</v>
      </c>
      <c r="I47" s="5">
        <f t="shared" si="18"/>
        <v>203253422</v>
      </c>
      <c r="J47" s="5">
        <f t="shared" si="18"/>
        <v>201705867</v>
      </c>
      <c r="K47" s="5">
        <f t="shared" si="18"/>
        <v>201705867</v>
      </c>
      <c r="L47" s="5">
        <f t="shared" si="18"/>
        <v>123870704</v>
      </c>
      <c r="M47" s="5">
        <f t="shared" si="18"/>
        <v>66462186</v>
      </c>
      <c r="N47" s="5">
        <f t="shared" si="18"/>
        <v>1547555</v>
      </c>
    </row>
    <row r="48" spans="1:14" ht="12.75" customHeight="1" x14ac:dyDescent="0.2">
      <c r="A48" s="9" t="s">
        <v>113</v>
      </c>
      <c r="B48" s="9" t="s">
        <v>114</v>
      </c>
      <c r="C48" s="9" t="s">
        <v>115</v>
      </c>
      <c r="D48" s="10">
        <v>15200000</v>
      </c>
      <c r="E48" s="10">
        <v>0</v>
      </c>
      <c r="F48" s="10">
        <v>0</v>
      </c>
      <c r="G48" s="14">
        <v>1000000</v>
      </c>
      <c r="H48" s="14">
        <v>1260299</v>
      </c>
      <c r="I48" s="7">
        <f t="shared" ref="I48:I55" si="20">+D48+E48-F48+G48-H48</f>
        <v>14939701</v>
      </c>
      <c r="J48" s="10">
        <v>14939701</v>
      </c>
      <c r="K48" s="10">
        <v>14939701</v>
      </c>
      <c r="L48" s="10">
        <v>14939701</v>
      </c>
      <c r="M48" s="10">
        <v>14939701</v>
      </c>
      <c r="N48" s="10">
        <f t="shared" ref="N48:N55" si="21">+I48-J48</f>
        <v>0</v>
      </c>
    </row>
    <row r="49" spans="1:14" ht="12.75" customHeight="1" x14ac:dyDescent="0.2">
      <c r="A49" s="9" t="s">
        <v>116</v>
      </c>
      <c r="B49" s="9" t="s">
        <v>117</v>
      </c>
      <c r="C49" s="9" t="s">
        <v>118</v>
      </c>
      <c r="D49" s="10">
        <v>16800000</v>
      </c>
      <c r="E49" s="10">
        <v>0</v>
      </c>
      <c r="F49" s="10">
        <v>0</v>
      </c>
      <c r="G49" s="14">
        <v>1000000</v>
      </c>
      <c r="H49" s="14">
        <v>16723379</v>
      </c>
      <c r="I49" s="7">
        <f t="shared" si="20"/>
        <v>1076621</v>
      </c>
      <c r="J49" s="10">
        <v>1076621</v>
      </c>
      <c r="K49" s="10">
        <v>1076621</v>
      </c>
      <c r="L49" s="10">
        <v>1076621</v>
      </c>
      <c r="M49" s="10">
        <v>510821</v>
      </c>
      <c r="N49" s="10">
        <f t="shared" si="21"/>
        <v>0</v>
      </c>
    </row>
    <row r="50" spans="1:14" ht="12.75" customHeight="1" x14ac:dyDescent="0.2">
      <c r="A50" s="9" t="s">
        <v>119</v>
      </c>
      <c r="B50" s="9" t="s">
        <v>120</v>
      </c>
      <c r="C50" s="9" t="s">
        <v>121</v>
      </c>
      <c r="D50" s="10">
        <v>30000000</v>
      </c>
      <c r="E50" s="10">
        <v>0</v>
      </c>
      <c r="F50" s="10">
        <v>0</v>
      </c>
      <c r="G50" s="14">
        <v>6000000</v>
      </c>
      <c r="H50" s="14">
        <v>0</v>
      </c>
      <c r="I50" s="7">
        <f t="shared" si="20"/>
        <v>36000000</v>
      </c>
      <c r="J50" s="10">
        <v>34497985</v>
      </c>
      <c r="K50" s="10">
        <v>34497985</v>
      </c>
      <c r="L50" s="10">
        <v>34497985</v>
      </c>
      <c r="M50" s="10">
        <v>31840988</v>
      </c>
      <c r="N50" s="10">
        <f t="shared" si="21"/>
        <v>1502015</v>
      </c>
    </row>
    <row r="51" spans="1:14" ht="12.75" customHeight="1" x14ac:dyDescent="0.2">
      <c r="A51" s="9" t="s">
        <v>122</v>
      </c>
      <c r="B51" s="9" t="s">
        <v>123</v>
      </c>
      <c r="C51" s="9" t="s">
        <v>124</v>
      </c>
      <c r="D51" s="10">
        <v>6800000</v>
      </c>
      <c r="E51" s="10">
        <v>0</v>
      </c>
      <c r="F51" s="10">
        <v>0</v>
      </c>
      <c r="G51" s="14">
        <v>3677837</v>
      </c>
      <c r="H51" s="14">
        <v>0</v>
      </c>
      <c r="I51" s="7">
        <f t="shared" si="20"/>
        <v>10477837</v>
      </c>
      <c r="J51" s="10">
        <v>10477837</v>
      </c>
      <c r="K51" s="10">
        <v>10477837</v>
      </c>
      <c r="L51" s="10">
        <v>10477837</v>
      </c>
      <c r="M51" s="10">
        <v>1170676</v>
      </c>
      <c r="N51" s="10">
        <f t="shared" si="21"/>
        <v>0</v>
      </c>
    </row>
    <row r="52" spans="1:14" ht="12.75" customHeight="1" x14ac:dyDescent="0.2">
      <c r="A52" s="9" t="s">
        <v>125</v>
      </c>
      <c r="B52" s="9" t="s">
        <v>126</v>
      </c>
      <c r="C52" s="9" t="s">
        <v>127</v>
      </c>
      <c r="D52" s="10">
        <v>1400000</v>
      </c>
      <c r="E52" s="10">
        <v>0</v>
      </c>
      <c r="F52" s="10">
        <v>0</v>
      </c>
      <c r="G52" s="14">
        <v>0</v>
      </c>
      <c r="H52" s="14">
        <v>1400000</v>
      </c>
      <c r="I52" s="7">
        <f t="shared" si="20"/>
        <v>0</v>
      </c>
      <c r="J52" s="10">
        <v>0</v>
      </c>
      <c r="K52" s="10">
        <v>0</v>
      </c>
      <c r="L52" s="10">
        <v>0</v>
      </c>
      <c r="M52" s="10">
        <v>0</v>
      </c>
      <c r="N52" s="10">
        <f t="shared" si="21"/>
        <v>0</v>
      </c>
    </row>
    <row r="53" spans="1:14" ht="12.75" customHeight="1" x14ac:dyDescent="0.2">
      <c r="A53" s="9" t="s">
        <v>128</v>
      </c>
      <c r="B53" s="9" t="s">
        <v>129</v>
      </c>
      <c r="C53" s="9" t="s">
        <v>130</v>
      </c>
      <c r="D53" s="10">
        <v>19300000</v>
      </c>
      <c r="E53" s="10">
        <v>0</v>
      </c>
      <c r="F53" s="10">
        <v>0</v>
      </c>
      <c r="G53" s="14">
        <v>86295803</v>
      </c>
      <c r="H53" s="14">
        <v>0</v>
      </c>
      <c r="I53" s="7">
        <f t="shared" si="20"/>
        <v>105595803</v>
      </c>
      <c r="J53" s="10">
        <v>105550263</v>
      </c>
      <c r="K53" s="10">
        <v>105550263</v>
      </c>
      <c r="L53" s="10">
        <v>27715100</v>
      </c>
      <c r="M53" s="10">
        <v>0</v>
      </c>
      <c r="N53" s="10">
        <f t="shared" si="21"/>
        <v>45540</v>
      </c>
    </row>
    <row r="54" spans="1:14" ht="12.75" customHeight="1" x14ac:dyDescent="0.2">
      <c r="A54" s="9" t="s">
        <v>131</v>
      </c>
      <c r="B54" s="9" t="s">
        <v>132</v>
      </c>
      <c r="C54" s="9" t="s">
        <v>133</v>
      </c>
      <c r="D54" s="10">
        <v>75100000</v>
      </c>
      <c r="E54" s="10">
        <v>0</v>
      </c>
      <c r="F54" s="10">
        <v>0</v>
      </c>
      <c r="G54" s="14">
        <v>11403518</v>
      </c>
      <c r="H54" s="14">
        <v>51340058</v>
      </c>
      <c r="I54" s="7">
        <f t="shared" si="20"/>
        <v>35163460</v>
      </c>
      <c r="J54" s="10">
        <v>35163460</v>
      </c>
      <c r="K54" s="10">
        <v>35163460</v>
      </c>
      <c r="L54" s="10">
        <v>35163460</v>
      </c>
      <c r="M54" s="10">
        <v>18000000</v>
      </c>
      <c r="N54" s="10">
        <f t="shared" si="21"/>
        <v>0</v>
      </c>
    </row>
    <row r="55" spans="1:14" ht="12.75" customHeight="1" x14ac:dyDescent="0.2">
      <c r="A55" s="9" t="s">
        <v>134</v>
      </c>
      <c r="B55" s="9" t="s">
        <v>135</v>
      </c>
      <c r="C55" s="9" t="s">
        <v>136</v>
      </c>
      <c r="D55" s="10">
        <v>100000</v>
      </c>
      <c r="E55" s="10">
        <v>0</v>
      </c>
      <c r="F55" s="10">
        <v>0</v>
      </c>
      <c r="G55" s="14">
        <v>0</v>
      </c>
      <c r="H55" s="14">
        <v>100000</v>
      </c>
      <c r="I55" s="7">
        <f t="shared" si="20"/>
        <v>0</v>
      </c>
      <c r="J55" s="10">
        <v>0</v>
      </c>
      <c r="K55" s="10">
        <v>0</v>
      </c>
      <c r="L55" s="10">
        <v>0</v>
      </c>
      <c r="M55" s="10">
        <v>0</v>
      </c>
      <c r="N55" s="10">
        <f t="shared" si="21"/>
        <v>0</v>
      </c>
    </row>
    <row r="56" spans="1:14" ht="12.75" customHeight="1" x14ac:dyDescent="0.2">
      <c r="A56" s="4" t="s">
        <v>137</v>
      </c>
      <c r="B56" s="4" t="s">
        <v>9</v>
      </c>
      <c r="C56" s="4" t="s">
        <v>138</v>
      </c>
      <c r="D56" s="5">
        <f>SUM(D57:D77)</f>
        <v>2117341809</v>
      </c>
      <c r="E56" s="5">
        <f t="shared" ref="E56:N56" si="22">SUM(E57:E77)</f>
        <v>0</v>
      </c>
      <c r="F56" s="5">
        <f t="shared" si="22"/>
        <v>0</v>
      </c>
      <c r="G56" s="5">
        <f t="shared" ref="G56:H56" si="23">SUM(G57:G77)</f>
        <v>668950622</v>
      </c>
      <c r="H56" s="5">
        <f t="shared" si="23"/>
        <v>1111377067</v>
      </c>
      <c r="I56" s="5">
        <f>SUM(I57:I77)</f>
        <v>1674915364</v>
      </c>
      <c r="J56" s="5">
        <f t="shared" si="22"/>
        <v>1674477856</v>
      </c>
      <c r="K56" s="5">
        <f t="shared" si="22"/>
        <v>1674477856</v>
      </c>
      <c r="L56" s="5">
        <f t="shared" si="22"/>
        <v>1666352495</v>
      </c>
      <c r="M56" s="5">
        <f t="shared" si="22"/>
        <v>1018661421</v>
      </c>
      <c r="N56" s="5">
        <f t="shared" si="22"/>
        <v>437508</v>
      </c>
    </row>
    <row r="57" spans="1:14" ht="12.75" customHeight="1" x14ac:dyDescent="0.2">
      <c r="A57" s="9" t="s">
        <v>139</v>
      </c>
      <c r="B57" s="9" t="s">
        <v>140</v>
      </c>
      <c r="C57" s="9" t="s">
        <v>141</v>
      </c>
      <c r="D57" s="10">
        <v>311791809</v>
      </c>
      <c r="E57" s="10">
        <v>0</v>
      </c>
      <c r="F57" s="10">
        <v>0</v>
      </c>
      <c r="G57" s="14">
        <v>151000000</v>
      </c>
      <c r="H57" s="14">
        <v>13418809</v>
      </c>
      <c r="I57" s="7">
        <f t="shared" ref="I57:I77" si="24">+D57+E57-F57+G57-H57</f>
        <v>449373000</v>
      </c>
      <c r="J57" s="10">
        <v>449373000</v>
      </c>
      <c r="K57" s="10">
        <v>449373000</v>
      </c>
      <c r="L57" s="10">
        <v>449373000</v>
      </c>
      <c r="M57" s="10">
        <v>272123000</v>
      </c>
      <c r="N57" s="10">
        <f t="shared" ref="N57:N77" si="25">+I57-J57</f>
        <v>0</v>
      </c>
    </row>
    <row r="58" spans="1:14" ht="12.75" customHeight="1" x14ac:dyDescent="0.2">
      <c r="A58" s="9" t="s">
        <v>142</v>
      </c>
      <c r="B58" s="9" t="s">
        <v>143</v>
      </c>
      <c r="C58" s="9" t="s">
        <v>144</v>
      </c>
      <c r="D58" s="10">
        <v>170000000</v>
      </c>
      <c r="E58" s="10">
        <v>0</v>
      </c>
      <c r="F58" s="10">
        <v>0</v>
      </c>
      <c r="G58" s="14">
        <v>0</v>
      </c>
      <c r="H58" s="14">
        <v>14000000</v>
      </c>
      <c r="I58" s="7">
        <f t="shared" si="24"/>
        <v>156000000</v>
      </c>
      <c r="J58" s="10">
        <v>156000000</v>
      </c>
      <c r="K58" s="10">
        <v>156000000</v>
      </c>
      <c r="L58" s="10">
        <v>156000000</v>
      </c>
      <c r="M58" s="10">
        <v>156000000</v>
      </c>
      <c r="N58" s="10">
        <f t="shared" si="25"/>
        <v>0</v>
      </c>
    </row>
    <row r="59" spans="1:14" ht="12.75" customHeight="1" x14ac:dyDescent="0.2">
      <c r="A59" s="9" t="s">
        <v>145</v>
      </c>
      <c r="B59" s="9" t="s">
        <v>146</v>
      </c>
      <c r="C59" s="9" t="s">
        <v>147</v>
      </c>
      <c r="D59" s="10">
        <v>40000000</v>
      </c>
      <c r="E59" s="10">
        <v>0</v>
      </c>
      <c r="F59" s="10">
        <v>0</v>
      </c>
      <c r="G59" s="14">
        <v>24000000</v>
      </c>
      <c r="H59" s="14">
        <v>6464642</v>
      </c>
      <c r="I59" s="7">
        <f t="shared" si="24"/>
        <v>57535358</v>
      </c>
      <c r="J59" s="10">
        <v>57535358</v>
      </c>
      <c r="K59" s="10">
        <v>57535358</v>
      </c>
      <c r="L59" s="10">
        <v>57535358</v>
      </c>
      <c r="M59" s="10">
        <v>57535358</v>
      </c>
      <c r="N59" s="10">
        <f t="shared" si="25"/>
        <v>0</v>
      </c>
    </row>
    <row r="60" spans="1:14" ht="12.75" customHeight="1" x14ac:dyDescent="0.2">
      <c r="A60" s="9" t="s">
        <v>148</v>
      </c>
      <c r="B60" s="9" t="s">
        <v>149</v>
      </c>
      <c r="C60" s="9" t="s">
        <v>150</v>
      </c>
      <c r="D60" s="10">
        <v>6300000</v>
      </c>
      <c r="E60" s="10">
        <v>0</v>
      </c>
      <c r="F60" s="10">
        <v>0</v>
      </c>
      <c r="G60" s="14">
        <v>0</v>
      </c>
      <c r="H60" s="14">
        <v>5735400</v>
      </c>
      <c r="I60" s="7">
        <f t="shared" si="24"/>
        <v>564600</v>
      </c>
      <c r="J60" s="10">
        <v>564600</v>
      </c>
      <c r="K60" s="10">
        <v>564600</v>
      </c>
      <c r="L60" s="10">
        <v>564600</v>
      </c>
      <c r="M60" s="10">
        <v>564600</v>
      </c>
      <c r="N60" s="10">
        <f t="shared" si="25"/>
        <v>0</v>
      </c>
    </row>
    <row r="61" spans="1:14" ht="12.75" customHeight="1" x14ac:dyDescent="0.2">
      <c r="A61" s="9" t="s">
        <v>151</v>
      </c>
      <c r="B61" s="9" t="s">
        <v>152</v>
      </c>
      <c r="C61" s="9" t="s">
        <v>153</v>
      </c>
      <c r="D61" s="10">
        <v>4000000</v>
      </c>
      <c r="E61" s="10">
        <v>0</v>
      </c>
      <c r="F61" s="10">
        <v>0</v>
      </c>
      <c r="G61" s="14">
        <v>0</v>
      </c>
      <c r="H61" s="14">
        <v>1350000</v>
      </c>
      <c r="I61" s="7">
        <f t="shared" si="24"/>
        <v>2650000</v>
      </c>
      <c r="J61" s="10">
        <v>2371691</v>
      </c>
      <c r="K61" s="10">
        <v>2371691</v>
      </c>
      <c r="L61" s="10">
        <v>2371691</v>
      </c>
      <c r="M61" s="10">
        <v>2371691</v>
      </c>
      <c r="N61" s="10">
        <f t="shared" si="25"/>
        <v>278309</v>
      </c>
    </row>
    <row r="62" spans="1:14" ht="12.75" customHeight="1" x14ac:dyDescent="0.2">
      <c r="A62" s="9" t="s">
        <v>154</v>
      </c>
      <c r="B62" s="9" t="s">
        <v>155</v>
      </c>
      <c r="C62" s="9" t="s">
        <v>156</v>
      </c>
      <c r="D62" s="10">
        <v>59000000</v>
      </c>
      <c r="E62" s="10">
        <v>0</v>
      </c>
      <c r="F62" s="10">
        <v>0</v>
      </c>
      <c r="G62" s="14">
        <v>0</v>
      </c>
      <c r="H62" s="14">
        <v>29821840</v>
      </c>
      <c r="I62" s="7">
        <f t="shared" si="24"/>
        <v>29178160</v>
      </c>
      <c r="J62" s="10">
        <v>29178160</v>
      </c>
      <c r="K62" s="10">
        <v>29178160</v>
      </c>
      <c r="L62" s="10">
        <v>29178160</v>
      </c>
      <c r="M62" s="10">
        <v>29178160</v>
      </c>
      <c r="N62" s="10">
        <f t="shared" si="25"/>
        <v>0</v>
      </c>
    </row>
    <row r="63" spans="1:14" ht="12.75" customHeight="1" x14ac:dyDescent="0.2">
      <c r="A63" s="9" t="s">
        <v>157</v>
      </c>
      <c r="B63" s="9" t="s">
        <v>158</v>
      </c>
      <c r="C63" s="9" t="s">
        <v>159</v>
      </c>
      <c r="D63" s="10">
        <v>900000</v>
      </c>
      <c r="E63" s="10">
        <v>0</v>
      </c>
      <c r="F63" s="10">
        <v>0</v>
      </c>
      <c r="G63" s="14">
        <v>800000</v>
      </c>
      <c r="H63" s="14">
        <v>283728</v>
      </c>
      <c r="I63" s="7">
        <f t="shared" si="24"/>
        <v>1416272</v>
      </c>
      <c r="J63" s="10">
        <v>1416272</v>
      </c>
      <c r="K63" s="10">
        <v>1416272</v>
      </c>
      <c r="L63" s="10">
        <v>1416272</v>
      </c>
      <c r="M63" s="10">
        <v>1416272</v>
      </c>
      <c r="N63" s="10">
        <f t="shared" si="25"/>
        <v>0</v>
      </c>
    </row>
    <row r="64" spans="1:14" ht="12.75" customHeight="1" x14ac:dyDescent="0.2">
      <c r="A64" s="9" t="s">
        <v>160</v>
      </c>
      <c r="B64" s="9" t="s">
        <v>161</v>
      </c>
      <c r="C64" s="9" t="s">
        <v>162</v>
      </c>
      <c r="D64" s="10">
        <v>50000000</v>
      </c>
      <c r="E64" s="10">
        <v>0</v>
      </c>
      <c r="F64" s="10">
        <v>0</v>
      </c>
      <c r="G64" s="14">
        <v>50000000</v>
      </c>
      <c r="H64" s="14">
        <v>50000000</v>
      </c>
      <c r="I64" s="7">
        <f t="shared" si="24"/>
        <v>50000000</v>
      </c>
      <c r="J64" s="10">
        <v>50000000</v>
      </c>
      <c r="K64" s="10">
        <v>50000000</v>
      </c>
      <c r="L64" s="10">
        <v>50000000</v>
      </c>
      <c r="M64" s="10">
        <v>0</v>
      </c>
      <c r="N64" s="10">
        <f t="shared" si="25"/>
        <v>0</v>
      </c>
    </row>
    <row r="65" spans="1:14" ht="12.75" customHeight="1" x14ac:dyDescent="0.2">
      <c r="A65" s="9" t="s">
        <v>163</v>
      </c>
      <c r="B65" s="9" t="s">
        <v>164</v>
      </c>
      <c r="C65" s="9" t="s">
        <v>165</v>
      </c>
      <c r="D65" s="10">
        <v>40200000</v>
      </c>
      <c r="E65" s="10">
        <v>0</v>
      </c>
      <c r="F65" s="10">
        <v>0</v>
      </c>
      <c r="G65" s="14">
        <v>357120</v>
      </c>
      <c r="H65" s="14">
        <v>180000</v>
      </c>
      <c r="I65" s="7">
        <f t="shared" si="24"/>
        <v>40377120</v>
      </c>
      <c r="J65" s="10">
        <v>40230000</v>
      </c>
      <c r="K65" s="10">
        <v>40230000</v>
      </c>
      <c r="L65" s="10">
        <v>40230000</v>
      </c>
      <c r="M65" s="10">
        <v>40230000</v>
      </c>
      <c r="N65" s="10">
        <f t="shared" si="25"/>
        <v>147120</v>
      </c>
    </row>
    <row r="66" spans="1:14" ht="12.75" customHeight="1" x14ac:dyDescent="0.2">
      <c r="A66" s="9" t="s">
        <v>166</v>
      </c>
      <c r="B66" s="9" t="s">
        <v>167</v>
      </c>
      <c r="C66" s="9" t="s">
        <v>168</v>
      </c>
      <c r="D66" s="10">
        <v>100000</v>
      </c>
      <c r="E66" s="10">
        <v>0</v>
      </c>
      <c r="F66" s="10">
        <v>0</v>
      </c>
      <c r="G66" s="14">
        <v>0</v>
      </c>
      <c r="H66" s="14">
        <v>10000</v>
      </c>
      <c r="I66" s="7">
        <f t="shared" si="24"/>
        <v>90000</v>
      </c>
      <c r="J66" s="10">
        <v>90000</v>
      </c>
      <c r="K66" s="10">
        <v>90000</v>
      </c>
      <c r="L66" s="10">
        <v>90000</v>
      </c>
      <c r="M66" s="10">
        <v>90000</v>
      </c>
      <c r="N66" s="10">
        <f t="shared" si="25"/>
        <v>0</v>
      </c>
    </row>
    <row r="67" spans="1:14" ht="12.75" customHeight="1" x14ac:dyDescent="0.2">
      <c r="A67" s="9" t="s">
        <v>169</v>
      </c>
      <c r="B67" s="9" t="s">
        <v>170</v>
      </c>
      <c r="C67" s="9" t="s">
        <v>171</v>
      </c>
      <c r="D67" s="10">
        <v>41800000</v>
      </c>
      <c r="E67" s="10">
        <v>0</v>
      </c>
      <c r="F67" s="10">
        <v>0</v>
      </c>
      <c r="G67" s="14">
        <v>0</v>
      </c>
      <c r="H67" s="14">
        <v>32343560</v>
      </c>
      <c r="I67" s="7">
        <f t="shared" si="24"/>
        <v>9456440</v>
      </c>
      <c r="J67" s="10">
        <v>9456440</v>
      </c>
      <c r="K67" s="10">
        <v>9456440</v>
      </c>
      <c r="L67" s="10">
        <v>9456440</v>
      </c>
      <c r="M67" s="10">
        <v>178040</v>
      </c>
      <c r="N67" s="10">
        <f t="shared" si="25"/>
        <v>0</v>
      </c>
    </row>
    <row r="68" spans="1:14" ht="12.75" customHeight="1" x14ac:dyDescent="0.2">
      <c r="A68" s="9" t="s">
        <v>172</v>
      </c>
      <c r="B68" s="9" t="s">
        <v>173</v>
      </c>
      <c r="C68" s="9" t="s">
        <v>174</v>
      </c>
      <c r="D68" s="10">
        <v>100000</v>
      </c>
      <c r="E68" s="10">
        <v>0</v>
      </c>
      <c r="F68" s="10">
        <v>0</v>
      </c>
      <c r="G68" s="14">
        <v>0</v>
      </c>
      <c r="H68" s="14">
        <v>100000</v>
      </c>
      <c r="I68" s="7">
        <f t="shared" si="24"/>
        <v>0</v>
      </c>
      <c r="J68" s="10">
        <v>0</v>
      </c>
      <c r="K68" s="10">
        <v>0</v>
      </c>
      <c r="L68" s="10">
        <v>0</v>
      </c>
      <c r="M68" s="10">
        <v>0</v>
      </c>
      <c r="N68" s="10">
        <f t="shared" si="25"/>
        <v>0</v>
      </c>
    </row>
    <row r="69" spans="1:14" ht="12.75" customHeight="1" x14ac:dyDescent="0.2">
      <c r="A69" s="9" t="s">
        <v>175</v>
      </c>
      <c r="B69" s="9" t="s">
        <v>176</v>
      </c>
      <c r="C69" s="9" t="s">
        <v>177</v>
      </c>
      <c r="D69" s="10">
        <v>50100000</v>
      </c>
      <c r="E69" s="10">
        <v>0</v>
      </c>
      <c r="F69" s="10">
        <v>0</v>
      </c>
      <c r="G69" s="14">
        <v>24000000</v>
      </c>
      <c r="H69" s="14">
        <v>97300</v>
      </c>
      <c r="I69" s="7">
        <f t="shared" si="24"/>
        <v>74002700</v>
      </c>
      <c r="J69" s="10">
        <v>74002700</v>
      </c>
      <c r="K69" s="10">
        <v>74002700</v>
      </c>
      <c r="L69" s="10">
        <v>74002700</v>
      </c>
      <c r="M69" s="10">
        <v>69473387</v>
      </c>
      <c r="N69" s="10">
        <f t="shared" si="25"/>
        <v>0</v>
      </c>
    </row>
    <row r="70" spans="1:14" ht="12.75" customHeight="1" x14ac:dyDescent="0.2">
      <c r="A70" s="9" t="s">
        <v>178</v>
      </c>
      <c r="B70" s="9" t="s">
        <v>179</v>
      </c>
      <c r="C70" s="9" t="s">
        <v>180</v>
      </c>
      <c r="D70" s="10">
        <v>100000</v>
      </c>
      <c r="E70" s="10">
        <v>0</v>
      </c>
      <c r="F70" s="10">
        <v>0</v>
      </c>
      <c r="G70" s="14">
        <v>0</v>
      </c>
      <c r="H70" s="14">
        <v>100000</v>
      </c>
      <c r="I70" s="7">
        <f t="shared" si="24"/>
        <v>0</v>
      </c>
      <c r="J70" s="10">
        <v>0</v>
      </c>
      <c r="K70" s="10">
        <v>0</v>
      </c>
      <c r="L70" s="10">
        <v>0</v>
      </c>
      <c r="M70" s="10">
        <v>0</v>
      </c>
      <c r="N70" s="10">
        <f t="shared" si="25"/>
        <v>0</v>
      </c>
    </row>
    <row r="71" spans="1:14" ht="12.75" customHeight="1" x14ac:dyDescent="0.2">
      <c r="A71" s="9" t="s">
        <v>181</v>
      </c>
      <c r="B71" s="9" t="s">
        <v>182</v>
      </c>
      <c r="C71" s="9" t="s">
        <v>183</v>
      </c>
      <c r="D71" s="10">
        <v>199100000</v>
      </c>
      <c r="E71" s="10">
        <v>0</v>
      </c>
      <c r="F71" s="10">
        <v>0</v>
      </c>
      <c r="G71" s="14">
        <v>374852491</v>
      </c>
      <c r="H71" s="14">
        <v>36500000</v>
      </c>
      <c r="I71" s="7">
        <f t="shared" si="24"/>
        <v>537452491</v>
      </c>
      <c r="J71" s="10">
        <v>537452491</v>
      </c>
      <c r="K71" s="10">
        <v>537452491</v>
      </c>
      <c r="L71" s="10">
        <v>537452491</v>
      </c>
      <c r="M71" s="10">
        <v>198877981</v>
      </c>
      <c r="N71" s="10">
        <f t="shared" si="25"/>
        <v>0</v>
      </c>
    </row>
    <row r="72" spans="1:14" ht="12.75" customHeight="1" x14ac:dyDescent="0.2">
      <c r="A72" s="6" t="s">
        <v>184</v>
      </c>
      <c r="B72" s="6" t="s">
        <v>185</v>
      </c>
      <c r="C72" s="6" t="s">
        <v>186</v>
      </c>
      <c r="D72" s="7">
        <v>900000000</v>
      </c>
      <c r="E72" s="10">
        <v>0</v>
      </c>
      <c r="F72" s="10">
        <v>0</v>
      </c>
      <c r="G72" s="14">
        <v>8300953</v>
      </c>
      <c r="H72" s="14">
        <v>864300000</v>
      </c>
      <c r="I72" s="7">
        <f t="shared" si="24"/>
        <v>44000953</v>
      </c>
      <c r="J72" s="10">
        <v>44000953</v>
      </c>
      <c r="K72" s="10">
        <v>44000953</v>
      </c>
      <c r="L72" s="10">
        <v>44000953</v>
      </c>
      <c r="M72" s="10">
        <v>9000953</v>
      </c>
      <c r="N72" s="10">
        <f t="shared" si="25"/>
        <v>0</v>
      </c>
    </row>
    <row r="73" spans="1:14" ht="12.75" customHeight="1" x14ac:dyDescent="0.2">
      <c r="A73" s="9" t="s">
        <v>187</v>
      </c>
      <c r="B73" s="9" t="s">
        <v>188</v>
      </c>
      <c r="C73" s="9" t="s">
        <v>189</v>
      </c>
      <c r="D73" s="10">
        <v>6500000</v>
      </c>
      <c r="E73" s="10">
        <v>0</v>
      </c>
      <c r="F73" s="10">
        <v>0</v>
      </c>
      <c r="G73" s="14">
        <v>0</v>
      </c>
      <c r="H73" s="14">
        <v>3145705</v>
      </c>
      <c r="I73" s="7">
        <f t="shared" si="24"/>
        <v>3354295</v>
      </c>
      <c r="J73" s="10">
        <v>3354295</v>
      </c>
      <c r="K73" s="10">
        <v>3354295</v>
      </c>
      <c r="L73" s="10">
        <v>3354295</v>
      </c>
      <c r="M73" s="10">
        <v>3354295</v>
      </c>
      <c r="N73" s="10">
        <f t="shared" si="25"/>
        <v>0</v>
      </c>
    </row>
    <row r="74" spans="1:14" ht="12.75" customHeight="1" x14ac:dyDescent="0.2">
      <c r="A74" s="9" t="s">
        <v>190</v>
      </c>
      <c r="B74" s="9" t="s">
        <v>191</v>
      </c>
      <c r="C74" s="9" t="s">
        <v>192</v>
      </c>
      <c r="D74" s="10">
        <v>12300000</v>
      </c>
      <c r="E74" s="10">
        <v>0</v>
      </c>
      <c r="F74" s="10">
        <v>0</v>
      </c>
      <c r="G74" s="14">
        <v>0</v>
      </c>
      <c r="H74" s="14">
        <v>8173939</v>
      </c>
      <c r="I74" s="7">
        <f t="shared" si="24"/>
        <v>4126061</v>
      </c>
      <c r="J74" s="10">
        <v>4122209</v>
      </c>
      <c r="K74" s="10">
        <v>4122209</v>
      </c>
      <c r="L74" s="10">
        <v>4122209</v>
      </c>
      <c r="M74" s="10">
        <v>4117098</v>
      </c>
      <c r="N74" s="10">
        <f t="shared" si="25"/>
        <v>3852</v>
      </c>
    </row>
    <row r="75" spans="1:14" ht="12.75" customHeight="1" x14ac:dyDescent="0.2">
      <c r="A75" s="9" t="s">
        <v>193</v>
      </c>
      <c r="B75" s="9" t="s">
        <v>194</v>
      </c>
      <c r="C75" s="9" t="s">
        <v>195</v>
      </c>
      <c r="D75" s="10">
        <v>150250000</v>
      </c>
      <c r="E75" s="10">
        <v>0</v>
      </c>
      <c r="F75" s="10">
        <v>0</v>
      </c>
      <c r="G75" s="14">
        <v>16340058</v>
      </c>
      <c r="H75" s="14">
        <v>36642144</v>
      </c>
      <c r="I75" s="7">
        <f t="shared" si="24"/>
        <v>129947914</v>
      </c>
      <c r="J75" s="10">
        <v>129940058</v>
      </c>
      <c r="K75" s="10">
        <v>129940058</v>
      </c>
      <c r="L75" s="10">
        <v>121814697</v>
      </c>
      <c r="M75" s="10">
        <v>91821842</v>
      </c>
      <c r="N75" s="10">
        <f t="shared" si="25"/>
        <v>7856</v>
      </c>
    </row>
    <row r="76" spans="1:14" ht="12.75" customHeight="1" x14ac:dyDescent="0.2">
      <c r="A76" s="9" t="s">
        <v>196</v>
      </c>
      <c r="B76" s="9" t="s">
        <v>197</v>
      </c>
      <c r="C76" s="9" t="s">
        <v>198</v>
      </c>
      <c r="D76" s="10">
        <v>74600000</v>
      </c>
      <c r="E76" s="10">
        <v>0</v>
      </c>
      <c r="F76" s="10">
        <v>0</v>
      </c>
      <c r="G76" s="14">
        <v>2000000</v>
      </c>
      <c r="H76" s="14">
        <v>8710000</v>
      </c>
      <c r="I76" s="7">
        <f t="shared" si="24"/>
        <v>67890000</v>
      </c>
      <c r="J76" s="10">
        <v>67889629</v>
      </c>
      <c r="K76" s="10">
        <v>67889629</v>
      </c>
      <c r="L76" s="10">
        <v>67889629</v>
      </c>
      <c r="M76" s="10">
        <v>64828744</v>
      </c>
      <c r="N76" s="10">
        <f t="shared" si="25"/>
        <v>371</v>
      </c>
    </row>
    <row r="77" spans="1:14" ht="12.75" customHeight="1" x14ac:dyDescent="0.2">
      <c r="A77" s="9" t="s">
        <v>199</v>
      </c>
      <c r="B77" s="9" t="s">
        <v>200</v>
      </c>
      <c r="C77" s="9" t="s">
        <v>201</v>
      </c>
      <c r="D77" s="10">
        <v>200000</v>
      </c>
      <c r="E77" s="10">
        <v>0</v>
      </c>
      <c r="F77" s="10">
        <v>0</v>
      </c>
      <c r="G77" s="14">
        <v>17300000</v>
      </c>
      <c r="H77" s="14">
        <v>0</v>
      </c>
      <c r="I77" s="7">
        <f t="shared" si="24"/>
        <v>17500000</v>
      </c>
      <c r="J77" s="10">
        <v>17500000</v>
      </c>
      <c r="K77" s="10">
        <v>17500000</v>
      </c>
      <c r="L77" s="10">
        <v>17500000</v>
      </c>
      <c r="M77" s="10">
        <v>17500000</v>
      </c>
      <c r="N77" s="10">
        <f t="shared" si="25"/>
        <v>0</v>
      </c>
    </row>
    <row r="78" spans="1:14" ht="12.75" customHeight="1" x14ac:dyDescent="0.2">
      <c r="A78" s="11" t="s">
        <v>202</v>
      </c>
    </row>
    <row r="79" spans="1:14" ht="12.75" customHeight="1" x14ac:dyDescent="0.2">
      <c r="A79" s="11"/>
    </row>
    <row r="80" spans="1:14" ht="12.75" customHeight="1" x14ac:dyDescent="0.2">
      <c r="A80" s="11"/>
    </row>
    <row r="81" spans="1:9" ht="12.75" customHeight="1" x14ac:dyDescent="0.2">
      <c r="A81" s="11"/>
    </row>
    <row r="82" spans="1:9" ht="12.75" customHeight="1" x14ac:dyDescent="0.2">
      <c r="A82" s="11"/>
    </row>
    <row r="84" spans="1:9" ht="12.75" customHeight="1" x14ac:dyDescent="0.2">
      <c r="E84" s="15"/>
      <c r="F84" s="15"/>
    </row>
    <row r="85" spans="1:9" s="12" customFormat="1" ht="12.75" customHeight="1" x14ac:dyDescent="0.2">
      <c r="B85" s="12" t="s">
        <v>212</v>
      </c>
      <c r="E85" s="12" t="s">
        <v>213</v>
      </c>
      <c r="I85" s="12" t="s">
        <v>214</v>
      </c>
    </row>
    <row r="86" spans="1:9" ht="12.75" customHeight="1" x14ac:dyDescent="0.2">
      <c r="B86" s="13" t="s">
        <v>215</v>
      </c>
      <c r="E86" s="13" t="s">
        <v>216</v>
      </c>
      <c r="I86" s="13" t="s">
        <v>217</v>
      </c>
    </row>
  </sheetData>
  <sheetProtection password="C937" sheet="1" objects="1" scenarios="1"/>
  <mergeCells count="1">
    <mergeCell ref="E84:F84"/>
  </mergeCells>
  <pageMargins left="0" right="0" top="0" bottom="0" header="0" footer="0"/>
  <pageSetup fitToWidth="0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FINAL</vt:lpstr>
    </vt:vector>
  </TitlesOfParts>
  <Company>Contraloria General Santiago de Cali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Maria Niebles Caceres</dc:creator>
  <cp:lastModifiedBy>Carola Maria Niebles Caceres</cp:lastModifiedBy>
  <dcterms:created xsi:type="dcterms:W3CDTF">2022-01-23T21:54:38Z</dcterms:created>
  <dcterms:modified xsi:type="dcterms:W3CDTF">2022-01-27T19:42:42Z</dcterms:modified>
</cp:coreProperties>
</file>