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defaultThemeVersion="124226"/>
  <bookViews>
    <workbookView xWindow="0" yWindow="0" windowWidth="20730" windowHeight="11130"/>
  </bookViews>
  <sheets>
    <sheet name="Conclusiones" sheetId="9" r:id="rId1"/>
    <sheet name="Hoja1" sheetId="10" state="hidden" r:id="rId2"/>
  </sheets>
  <definedNames>
    <definedName name="_296">#REF!</definedName>
    <definedName name="_304">#REF!</definedName>
    <definedName name="_312">#REF!</definedName>
    <definedName name="_320">#REF!</definedName>
    <definedName name="_336">#REF!</definedName>
    <definedName name="_344">#REF!</definedName>
    <definedName name="_352">#REF!</definedName>
    <definedName name="_522">#REF!</definedName>
    <definedName name="_530">#REF!</definedName>
    <definedName name="_546">#REF!</definedName>
    <definedName name="_554">#REF!</definedName>
    <definedName name="_562">#REF!</definedName>
    <definedName name="_Key1">#REF!</definedName>
    <definedName name="_Key2">#REF!</definedName>
    <definedName name="_Parse_Out">#REF!</definedName>
    <definedName name="_Sort">#REF!</definedName>
    <definedName name="A_IMPRESIÓN_IM">#REF!</definedName>
    <definedName name="A205_">#REF!</definedName>
    <definedName name="A242_">#REF!</definedName>
    <definedName name="A255_">#REF!</definedName>
    <definedName name="A498_">#REF!</definedName>
    <definedName name="A534_">#REF!</definedName>
    <definedName name="A598_">#REF!</definedName>
    <definedName name="A641_">#REF!</definedName>
    <definedName name="A68_">#REF!</definedName>
    <definedName name="A784_">#REF!</definedName>
    <definedName name="ACCIONISTASTOTAL">#REF!</definedName>
    <definedName name="Accounts">#REF!</definedName>
    <definedName name="Accrual___payment_of_dividends">#REF!</definedName>
    <definedName name="ACT">#REF!</definedName>
    <definedName name="AFANT">#REF!</definedName>
    <definedName name="AFHOY">#REF!</definedName>
    <definedName name="ahaccionistas01">#REF!</definedName>
    <definedName name="AJPAAG">#REF!</definedName>
    <definedName name="año">#REF!</definedName>
    <definedName name="AÑO_A_PROCESAR">#REF!</definedName>
    <definedName name="año1">#REF!</definedName>
    <definedName name="AÑOS_A_PROCESAR">#REF!</definedName>
    <definedName name="AppName">#REF!</definedName>
    <definedName name="Área_de_impresión1">#REF!</definedName>
    <definedName name="AS2TickmarkLS">#REF!</definedName>
    <definedName name="ASFSD">#REF!</definedName>
    <definedName name="Assertions">#REF!</definedName>
    <definedName name="BASE">#REF!</definedName>
    <definedName name="BCE">#REF!</definedName>
    <definedName name="BCEBONOS">#REF!</definedName>
    <definedName name="BCECAMBIOS">#REF!</definedName>
    <definedName name="BCEEMPRESA">#REF!</definedName>
    <definedName name="BCERENTA">#REF!</definedName>
    <definedName name="BCETESOROS">#REF!</definedName>
    <definedName name="BLOQUE">#REF!</definedName>
    <definedName name="BuiltIn_Print_Area___0">#REF!</definedName>
    <definedName name="BuiltIn_Print_Titles___0">#REF!</definedName>
    <definedName name="CALCULO">#REF!</definedName>
    <definedName name="CAR">#REF!</definedName>
    <definedName name="CAVR">#REF!</definedName>
    <definedName name="cdtaccinistas01">#REF!</definedName>
    <definedName name="CO.Otros_Cuentas">#REF!</definedName>
    <definedName name="CO.Otros_Monto">#REF!</definedName>
    <definedName name="CO.Riesgo_Cuentas">#REF!</definedName>
    <definedName name="CO.Riesgo_Monto">#REF!</definedName>
    <definedName name="CO.Tesoreria_Cuentas">#REF!</definedName>
    <definedName name="COMP3CM">#REF!</definedName>
    <definedName name="COMP3PM">#REF!</definedName>
    <definedName name="COMP3PY">#REF!</definedName>
    <definedName name="COMPCM">#REF!</definedName>
    <definedName name="COMPPM">#REF!</definedName>
    <definedName name="COMPPY">#REF!</definedName>
    <definedName name="con10_partic">#REF!</definedName>
    <definedName name="conahdirectivos01">#REF!</definedName>
    <definedName name="conahojunta01">#REF!</definedName>
    <definedName name="concdtdirectivos01">#REF!</definedName>
    <definedName name="concdtentidades01">#REF!</definedName>
    <definedName name="CONGASTO">#REF!</definedName>
    <definedName name="conotros">#REF!</definedName>
    <definedName name="CORDEN">#REF!</definedName>
    <definedName name="CUENTA96">#REF!</definedName>
    <definedName name="Div">#REF!</definedName>
    <definedName name="Divide">#REF!</definedName>
    <definedName name="ELIMEXT">#REF!</definedName>
    <definedName name="ELIMINA">#REF!</definedName>
    <definedName name="entidades">#REF!</definedName>
    <definedName name="EPIANDES">#REF!</definedName>
    <definedName name="ESCRIBA">#REF!</definedName>
    <definedName name="ESTADOS_FINANCIEROS_A_PROCESAR">#REF!</definedName>
    <definedName name="ESTCAM">#REF!</definedName>
    <definedName name="ET">#REF!</definedName>
    <definedName name="INDI">#REF!</definedName>
    <definedName name="INDICACART">#REF!</definedName>
    <definedName name="INVER">#REF!</definedName>
    <definedName name="junio111">#REF!</definedName>
    <definedName name="JUNTA">#REF!</definedName>
    <definedName name="JUNTA1">#REF!</definedName>
    <definedName name="MC.PL_Cuentas">#REF!</definedName>
    <definedName name="MC.PL_Monto">#REF!</definedName>
    <definedName name="MESANT">#REF!</definedName>
    <definedName name="MESHOY">#REF!</definedName>
    <definedName name="MultiSelectNames">#REF!</definedName>
    <definedName name="Nivel">#REF!</definedName>
    <definedName name="NOPUC">#REF!</definedName>
    <definedName name="ORDEN1">#REF!</definedName>
    <definedName name="ORDEN2">#REF!</definedName>
    <definedName name="ORDEN3">#REF!</definedName>
    <definedName name="ORDEN4">#REF!</definedName>
    <definedName name="ORDEN5">#REF!</definedName>
    <definedName name="ORDEN6">#REF!</definedName>
    <definedName name="PAS">#REF!</definedName>
    <definedName name="PAT">#REF!</definedName>
    <definedName name="PRES">#REF!</definedName>
    <definedName name="PRES1">#REF!</definedName>
    <definedName name="Presup">#REF!</definedName>
    <definedName name="PUC">#REF!</definedName>
    <definedName name="PYG">#REF!</definedName>
    <definedName name="PYGBONOS">#REF!</definedName>
    <definedName name="PYGCAMBIOS">#REF!</definedName>
    <definedName name="PYGRENTA">#REF!</definedName>
    <definedName name="PYGTESOROS">#REF!</definedName>
    <definedName name="ref_contr">#REF!</definedName>
    <definedName name="SHARED_FORMULA_0">#REF!</definedName>
    <definedName name="SHARED_FORMULA_1">#REF!</definedName>
    <definedName name="SHARED_FORMULA_10">#REF!</definedName>
    <definedName name="SHARED_FORMULA_11">#REF!</definedName>
    <definedName name="SHARED_FORMULA_12">#REF!</definedName>
    <definedName name="SHARED_FORMULA_13">#REF!</definedName>
    <definedName name="SHARED_FORMULA_14">#REF!</definedName>
    <definedName name="SHARED_FORMULA_15">#REF!</definedName>
    <definedName name="SHARED_FORMULA_16">#REF!</definedName>
    <definedName name="SHARED_FORMULA_17">#REF!</definedName>
    <definedName name="SHARED_FORMULA_18">#REF!</definedName>
    <definedName name="SHARED_FORMULA_19">#REF!</definedName>
    <definedName name="SHARED_FORMULA_2">#REF!</definedName>
    <definedName name="SHARED_FORMULA_20">#REF!</definedName>
    <definedName name="SHARED_FORMULA_21">#REF!</definedName>
    <definedName name="SHARED_FORMULA_22">#REF!</definedName>
    <definedName name="SHARED_FORMULA_23">#REF!</definedName>
    <definedName name="SHARED_FORMULA_24">#REF!</definedName>
    <definedName name="SHARED_FORMULA_25">#REF!</definedName>
    <definedName name="SHARED_FORMULA_26">#REF!</definedName>
    <definedName name="SHARED_FORMULA_27">#REF!</definedName>
    <definedName name="SHARED_FORMULA_28">#REF!</definedName>
    <definedName name="SHARED_FORMULA_29">#REF!</definedName>
    <definedName name="SHARED_FORMULA_3">#REF!</definedName>
    <definedName name="SHARED_FORMULA_30">#REF!</definedName>
    <definedName name="SHARED_FORMULA_31">#REF!</definedName>
    <definedName name="SHARED_FORMULA_32">#REF!</definedName>
    <definedName name="SHARED_FORMULA_33">#REF!</definedName>
    <definedName name="SHARED_FORMULA_34">#REF!</definedName>
    <definedName name="SHARED_FORMULA_35">#REF!</definedName>
    <definedName name="SHARED_FORMULA_36">#REF!</definedName>
    <definedName name="SHARED_FORMULA_37">#REF!</definedName>
    <definedName name="SHARED_FORMULA_38">#REF!</definedName>
    <definedName name="SHARED_FORMULA_39">#REF!</definedName>
    <definedName name="SHARED_FORMULA_4">#REF!</definedName>
    <definedName name="SHARED_FORMULA_40">#REF!</definedName>
    <definedName name="SHARED_FORMULA_41">#REF!</definedName>
    <definedName name="SHARED_FORMULA_42">#REF!</definedName>
    <definedName name="SHARED_FORMULA_43">#REF!</definedName>
    <definedName name="SHARED_FORMULA_44">#REF!</definedName>
    <definedName name="SHARED_FORMULA_45">#REF!</definedName>
    <definedName name="SHARED_FORMULA_46">#REF!</definedName>
    <definedName name="SHARED_FORMULA_47">#REF!</definedName>
    <definedName name="SHARED_FORMULA_48">#REF!</definedName>
    <definedName name="SHARED_FORMULA_49">#REF!</definedName>
    <definedName name="SHARED_FORMULA_5">#REF!</definedName>
    <definedName name="SHARED_FORMULA_50">#REF!</definedName>
    <definedName name="SHARED_FORMULA_51">#REF!</definedName>
    <definedName name="SHARED_FORMULA_52">#REF!</definedName>
    <definedName name="SHARED_FORMULA_53">#REF!</definedName>
    <definedName name="SHARED_FORMULA_54">#REF!</definedName>
    <definedName name="SHARED_FORMULA_55">#REF!</definedName>
    <definedName name="SHARED_FORMULA_56">#REF!</definedName>
    <definedName name="SHARED_FORMULA_57">#REF!</definedName>
    <definedName name="SHARED_FORMULA_58">#REF!</definedName>
    <definedName name="SHARED_FORMULA_6">#REF!</definedName>
    <definedName name="SHARED_FORMULA_7">#REF!</definedName>
    <definedName name="SHARED_FORMULA_8">#REF!</definedName>
    <definedName name="SHARED_FORMULA_9">#REF!</definedName>
    <definedName name="TestTypes">#REF!</definedName>
    <definedName name="Títulos_a_imprimir_IM">#REF!</definedName>
    <definedName name="TOTAL">#REF!</definedName>
    <definedName name="TypesOfTransaction">#REF!</definedName>
    <definedName name="utilidad">#REF!</definedName>
    <definedName name="VALID">#REF!</definedName>
    <definedName name="VALOR">#REF!</definedName>
    <definedName name="veinticuatro">#REF!</definedName>
    <definedName name="veintidos">#REF!</definedName>
    <definedName name="veintitres">#REF!</definedName>
    <definedName name="veintiuno">#REF!</definedName>
    <definedName name="wrn.CONSOLIDADO.">#REF!</definedName>
    <definedName name="XXX">#REF!</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82" i="10" l="1"/>
  <c r="B81" i="10"/>
  <c r="B80" i="10"/>
  <c r="B79" i="10"/>
  <c r="B78" i="10"/>
  <c r="B77" i="10"/>
  <c r="B76" i="10"/>
  <c r="B75" i="10"/>
  <c r="B74" i="10"/>
  <c r="B73" i="10"/>
  <c r="B72" i="10"/>
  <c r="B71" i="10"/>
  <c r="B70" i="10"/>
  <c r="B69" i="10"/>
  <c r="B68" i="10"/>
  <c r="B67" i="10"/>
  <c r="B66" i="10"/>
  <c r="B65" i="10"/>
  <c r="B64" i="10"/>
  <c r="B63" i="10"/>
  <c r="B62" i="10"/>
  <c r="B61" i="10"/>
  <c r="B60" i="10"/>
  <c r="B59" i="10"/>
  <c r="B58" i="10"/>
  <c r="B57" i="10"/>
  <c r="B56" i="10"/>
  <c r="B55" i="10"/>
  <c r="B54" i="10"/>
  <c r="B53" i="10"/>
  <c r="B52" i="10"/>
  <c r="B51" i="10"/>
  <c r="B50" i="10"/>
  <c r="B49" i="10"/>
  <c r="B48" i="10"/>
  <c r="B47" i="10"/>
  <c r="B46" i="10"/>
  <c r="B45" i="10"/>
  <c r="B44" i="10"/>
  <c r="B43" i="10"/>
  <c r="B42" i="10"/>
  <c r="B41" i="10"/>
  <c r="B40" i="10"/>
  <c r="B39" i="10"/>
  <c r="B38" i="10"/>
  <c r="B37" i="10"/>
  <c r="B36" i="10"/>
  <c r="B35" i="10"/>
  <c r="B34" i="10"/>
  <c r="B33" i="10"/>
  <c r="B32" i="10"/>
  <c r="B31" i="10"/>
  <c r="B30" i="10"/>
  <c r="B29" i="10"/>
  <c r="B28" i="10"/>
  <c r="B27" i="10"/>
  <c r="B26" i="10"/>
  <c r="B25" i="10"/>
  <c r="B24" i="10"/>
  <c r="B23" i="10"/>
  <c r="B22" i="10"/>
  <c r="B21" i="10"/>
  <c r="B20" i="10"/>
  <c r="B19" i="10"/>
  <c r="B18" i="10"/>
  <c r="B17" i="10"/>
  <c r="B16" i="10"/>
  <c r="B15" i="10"/>
  <c r="B14" i="10"/>
  <c r="B13" i="10"/>
  <c r="B12" i="10"/>
  <c r="B11" i="10"/>
  <c r="B10" i="10"/>
  <c r="B9" i="10"/>
  <c r="B8" i="10"/>
  <c r="B7" i="10"/>
  <c r="B6" i="10"/>
  <c r="B5" i="10"/>
  <c r="B4" i="10"/>
  <c r="B3" i="10"/>
  <c r="B2" i="10"/>
  <c r="K42" i="10" l="1"/>
  <c r="F42" i="10"/>
  <c r="E41" i="10"/>
  <c r="C40" i="10"/>
  <c r="G39" i="10"/>
  <c r="K38" i="10"/>
  <c r="F38" i="10"/>
  <c r="E37" i="10"/>
  <c r="C36" i="10"/>
  <c r="G35" i="10"/>
  <c r="K34" i="10"/>
  <c r="F34" i="10"/>
  <c r="E33" i="10"/>
  <c r="C32" i="10"/>
  <c r="G31" i="10"/>
  <c r="K30" i="10"/>
  <c r="F30" i="10"/>
  <c r="E29" i="10"/>
  <c r="C28" i="10"/>
  <c r="G27" i="10"/>
  <c r="K26" i="10"/>
  <c r="F26" i="10"/>
  <c r="C42" i="10"/>
  <c r="E42" i="10"/>
  <c r="C39" i="10"/>
  <c r="E38" i="10"/>
  <c r="F37" i="10"/>
  <c r="F36" i="10"/>
  <c r="F35" i="10"/>
  <c r="C31" i="10"/>
  <c r="E30" i="10"/>
  <c r="F29" i="10"/>
  <c r="F28" i="10"/>
  <c r="F27" i="10"/>
  <c r="G41" i="10"/>
  <c r="G40" i="10"/>
  <c r="C38" i="10"/>
  <c r="K37" i="10"/>
  <c r="C37" i="10"/>
  <c r="K36" i="10"/>
  <c r="E36" i="10"/>
  <c r="K35" i="10"/>
  <c r="E35" i="10"/>
  <c r="G34" i="10"/>
  <c r="G33" i="10"/>
  <c r="G32" i="10"/>
  <c r="C30" i="10"/>
  <c r="K29" i="10"/>
  <c r="C29" i="10"/>
  <c r="K28" i="10"/>
  <c r="E28" i="10"/>
  <c r="K27" i="10"/>
  <c r="E27" i="10"/>
  <c r="G26" i="10"/>
  <c r="F41" i="10"/>
  <c r="F40" i="10"/>
  <c r="F39" i="10"/>
  <c r="C35" i="10"/>
  <c r="E34" i="10"/>
  <c r="F33" i="10"/>
  <c r="F32" i="10"/>
  <c r="F31" i="10"/>
  <c r="C27" i="10"/>
  <c r="E26" i="10"/>
  <c r="G42" i="10"/>
  <c r="K39" i="10"/>
  <c r="G38" i="10"/>
  <c r="C34" i="10"/>
  <c r="K31" i="10"/>
  <c r="G30" i="10"/>
  <c r="C26" i="10"/>
  <c r="K40" i="10"/>
  <c r="E39" i="10"/>
  <c r="K32" i="10"/>
  <c r="E31" i="10"/>
  <c r="K41" i="10"/>
  <c r="E40" i="10"/>
  <c r="G36" i="10"/>
  <c r="K33" i="10"/>
  <c r="E32" i="10"/>
  <c r="G28" i="10"/>
  <c r="C41" i="10"/>
  <c r="G37" i="10"/>
  <c r="C33" i="10"/>
  <c r="G29" i="10"/>
  <c r="E25" i="10"/>
  <c r="C24" i="10"/>
  <c r="L23" i="10"/>
  <c r="G23" i="10"/>
  <c r="K22" i="10"/>
  <c r="F22" i="10"/>
  <c r="C23" i="10"/>
  <c r="L22" i="10"/>
  <c r="E22" i="10"/>
  <c r="C21" i="10"/>
  <c r="L20" i="10"/>
  <c r="G20" i="10"/>
  <c r="K19" i="10"/>
  <c r="F19" i="10"/>
  <c r="E18" i="10"/>
  <c r="C17" i="10"/>
  <c r="L16" i="10"/>
  <c r="G16" i="10"/>
  <c r="K15" i="10"/>
  <c r="F15" i="10"/>
  <c r="G25" i="10"/>
  <c r="G24" i="10"/>
  <c r="C22" i="10"/>
  <c r="L21" i="10"/>
  <c r="L25" i="10"/>
  <c r="F25" i="10"/>
  <c r="L24" i="10"/>
  <c r="F24" i="10"/>
  <c r="F23" i="10"/>
  <c r="K21" i="10"/>
  <c r="F21" i="10"/>
  <c r="E20" i="10"/>
  <c r="C19" i="10"/>
  <c r="L18" i="10"/>
  <c r="G18" i="10"/>
  <c r="K17" i="10"/>
  <c r="F17" i="10"/>
  <c r="E16" i="10"/>
  <c r="C15" i="10"/>
  <c r="L14" i="10"/>
  <c r="G14" i="10"/>
  <c r="K13" i="10"/>
  <c r="F13" i="10"/>
  <c r="E12" i="10"/>
  <c r="C11" i="10"/>
  <c r="L10" i="10"/>
  <c r="G10" i="10"/>
  <c r="K9" i="10"/>
  <c r="F9" i="10"/>
  <c r="E8" i="10"/>
  <c r="C7" i="10"/>
  <c r="L6" i="10"/>
  <c r="K23" i="10"/>
  <c r="G22" i="10"/>
  <c r="G21" i="10"/>
  <c r="K20" i="10"/>
  <c r="G19" i="10"/>
  <c r="K18" i="10"/>
  <c r="G17" i="10"/>
  <c r="K16" i="10"/>
  <c r="G15" i="10"/>
  <c r="K14" i="10"/>
  <c r="C14" i="10"/>
  <c r="L13" i="10"/>
  <c r="E13" i="10"/>
  <c r="L12" i="10"/>
  <c r="F12" i="10"/>
  <c r="L11" i="10"/>
  <c r="F11" i="10"/>
  <c r="F10" i="10"/>
  <c r="E6" i="10"/>
  <c r="C5" i="10"/>
  <c r="L4" i="10"/>
  <c r="G4" i="10"/>
  <c r="K3" i="10"/>
  <c r="F3" i="10"/>
  <c r="E2" i="10"/>
  <c r="K24" i="10"/>
  <c r="E23" i="10"/>
  <c r="E21" i="10"/>
  <c r="E19" i="10"/>
  <c r="E17" i="10"/>
  <c r="E15" i="10"/>
  <c r="C13" i="10"/>
  <c r="K12" i="10"/>
  <c r="C12" i="10"/>
  <c r="K11" i="10"/>
  <c r="E11" i="10"/>
  <c r="K10" i="10"/>
  <c r="E10" i="10"/>
  <c r="G9" i="10"/>
  <c r="G8" i="10"/>
  <c r="G7" i="10"/>
  <c r="C6" i="10"/>
  <c r="L5" i="10"/>
  <c r="G5" i="10"/>
  <c r="K4" i="10"/>
  <c r="F4" i="10"/>
  <c r="E3" i="10"/>
  <c r="C2" i="10"/>
  <c r="K25" i="10"/>
  <c r="E24" i="10"/>
  <c r="F20" i="10"/>
  <c r="L19" i="10"/>
  <c r="F18" i="10"/>
  <c r="L17" i="10"/>
  <c r="F16" i="10"/>
  <c r="L15" i="10"/>
  <c r="F14" i="10"/>
  <c r="C10" i="10"/>
  <c r="L9" i="10"/>
  <c r="E9" i="10"/>
  <c r="L8" i="10"/>
  <c r="F8" i="10"/>
  <c r="L7" i="10"/>
  <c r="F7" i="10"/>
  <c r="G6" i="10"/>
  <c r="K5" i="10"/>
  <c r="F5" i="10"/>
  <c r="E4" i="10"/>
  <c r="C3" i="10"/>
  <c r="L2" i="10"/>
  <c r="C25" i="10"/>
  <c r="C20" i="10"/>
  <c r="C18" i="10"/>
  <c r="C16" i="10"/>
  <c r="E14" i="10"/>
  <c r="G13" i="10"/>
  <c r="G12" i="10"/>
  <c r="G11" i="10"/>
  <c r="C9" i="10"/>
  <c r="K8" i="10"/>
  <c r="C8" i="10"/>
  <c r="K7" i="10"/>
  <c r="E7" i="10"/>
  <c r="K6" i="10"/>
  <c r="F6" i="10"/>
  <c r="E5" i="10"/>
  <c r="C4" i="10"/>
  <c r="L3" i="10"/>
  <c r="G3" i="10"/>
  <c r="K2" i="10"/>
  <c r="F2" i="10"/>
  <c r="I2" i="10" s="1"/>
  <c r="G2" i="10"/>
  <c r="L39" i="10"/>
  <c r="L35" i="10"/>
  <c r="L31" i="10"/>
  <c r="L27" i="10"/>
  <c r="L41" i="10"/>
  <c r="L38" i="10"/>
  <c r="L37" i="10"/>
  <c r="L36" i="10"/>
  <c r="L30" i="10"/>
  <c r="L29" i="10"/>
  <c r="L28" i="10"/>
  <c r="L42" i="10"/>
  <c r="L40" i="10"/>
  <c r="L34" i="10"/>
  <c r="L33" i="10"/>
  <c r="L32" i="10"/>
  <c r="L26" i="10"/>
  <c r="C54" i="10"/>
  <c r="L53" i="10"/>
  <c r="G53" i="10"/>
  <c r="K52" i="10"/>
  <c r="F52" i="10"/>
  <c r="E51" i="10"/>
  <c r="C50" i="10"/>
  <c r="L49" i="10"/>
  <c r="G49" i="10"/>
  <c r="L54" i="10"/>
  <c r="G54" i="10"/>
  <c r="K53" i="10"/>
  <c r="F53" i="10"/>
  <c r="E52" i="10"/>
  <c r="C51" i="10"/>
  <c r="L50" i="10"/>
  <c r="G50" i="10"/>
  <c r="K49" i="10"/>
  <c r="F49" i="10"/>
  <c r="K54" i="10"/>
  <c r="F54" i="10"/>
  <c r="E53" i="10"/>
  <c r="C52" i="10"/>
  <c r="L51" i="10"/>
  <c r="G51" i="10"/>
  <c r="K51" i="10"/>
  <c r="K50" i="10"/>
  <c r="C48" i="10"/>
  <c r="L47" i="10"/>
  <c r="G47" i="10"/>
  <c r="K46" i="10"/>
  <c r="F46" i="10"/>
  <c r="E45" i="10"/>
  <c r="C44" i="10"/>
  <c r="L43" i="10"/>
  <c r="G43" i="10"/>
  <c r="L52" i="10"/>
  <c r="F51" i="10"/>
  <c r="E49" i="10"/>
  <c r="L48" i="10"/>
  <c r="G48" i="10"/>
  <c r="K47" i="10"/>
  <c r="F47" i="10"/>
  <c r="G52" i="10"/>
  <c r="F50" i="10"/>
  <c r="C49" i="10"/>
  <c r="K48" i="10"/>
  <c r="F48" i="10"/>
  <c r="E47" i="10"/>
  <c r="C46" i="10"/>
  <c r="L45" i="10"/>
  <c r="G45" i="10"/>
  <c r="K44" i="10"/>
  <c r="F44" i="10"/>
  <c r="E43" i="10"/>
  <c r="E46" i="10"/>
  <c r="E44" i="10"/>
  <c r="C53" i="10"/>
  <c r="L46" i="10"/>
  <c r="F45" i="10"/>
  <c r="L44" i="10"/>
  <c r="F43" i="10"/>
  <c r="E50" i="10"/>
  <c r="C45" i="10"/>
  <c r="C43" i="10"/>
  <c r="E48" i="10"/>
  <c r="G46" i="10"/>
  <c r="G44" i="10"/>
  <c r="E54" i="10"/>
  <c r="C47" i="10"/>
  <c r="K45" i="10"/>
  <c r="K43" i="10"/>
  <c r="K68" i="10"/>
  <c r="F68" i="10"/>
  <c r="E67" i="10"/>
  <c r="C66" i="10"/>
  <c r="L65" i="10"/>
  <c r="G65" i="10"/>
  <c r="K64" i="10"/>
  <c r="F64" i="10"/>
  <c r="E63" i="10"/>
  <c r="C62" i="10"/>
  <c r="L61" i="10"/>
  <c r="G61" i="10"/>
  <c r="K60" i="10"/>
  <c r="F60" i="10"/>
  <c r="E59" i="10"/>
  <c r="C58" i="10"/>
  <c r="L57" i="10"/>
  <c r="G57" i="10"/>
  <c r="K56" i="10"/>
  <c r="F56" i="10"/>
  <c r="E55" i="10"/>
  <c r="E68" i="10"/>
  <c r="C67" i="10"/>
  <c r="L66" i="10"/>
  <c r="G66" i="10"/>
  <c r="K65" i="10"/>
  <c r="F65" i="10"/>
  <c r="E64" i="10"/>
  <c r="C63" i="10"/>
  <c r="L62" i="10"/>
  <c r="G62" i="10"/>
  <c r="K61" i="10"/>
  <c r="F61" i="10"/>
  <c r="E60" i="10"/>
  <c r="C59" i="10"/>
  <c r="L58" i="10"/>
  <c r="G58" i="10"/>
  <c r="K57" i="10"/>
  <c r="F57" i="10"/>
  <c r="E56" i="10"/>
  <c r="C55" i="10"/>
  <c r="C68" i="10"/>
  <c r="L67" i="10"/>
  <c r="G67" i="10"/>
  <c r="K66" i="10"/>
  <c r="F66" i="10"/>
  <c r="E65" i="10"/>
  <c r="C64" i="10"/>
  <c r="L63" i="10"/>
  <c r="G63" i="10"/>
  <c r="K62" i="10"/>
  <c r="F62" i="10"/>
  <c r="E61" i="10"/>
  <c r="C60" i="10"/>
  <c r="L59" i="10"/>
  <c r="G59" i="10"/>
  <c r="K58" i="10"/>
  <c r="F58" i="10"/>
  <c r="E57" i="10"/>
  <c r="C56" i="10"/>
  <c r="L55" i="10"/>
  <c r="G55" i="10"/>
  <c r="K67" i="10"/>
  <c r="G64" i="10"/>
  <c r="K59" i="10"/>
  <c r="G56" i="10"/>
  <c r="L68" i="10"/>
  <c r="F67" i="10"/>
  <c r="E66" i="10"/>
  <c r="C65" i="10"/>
  <c r="L60" i="10"/>
  <c r="F59" i="10"/>
  <c r="E58" i="10"/>
  <c r="C57" i="10"/>
  <c r="G68" i="10"/>
  <c r="K63" i="10"/>
  <c r="G60" i="10"/>
  <c r="K55" i="10"/>
  <c r="L64" i="10"/>
  <c r="F63" i="10"/>
  <c r="E62" i="10"/>
  <c r="C61" i="10"/>
  <c r="F55" i="10"/>
  <c r="L56" i="10"/>
  <c r="C82" i="10"/>
  <c r="L81" i="10"/>
  <c r="G81" i="10"/>
  <c r="K80" i="10"/>
  <c r="F80" i="10"/>
  <c r="E79" i="10"/>
  <c r="C78" i="10"/>
  <c r="L77" i="10"/>
  <c r="G77" i="10"/>
  <c r="K76" i="10"/>
  <c r="F76" i="10"/>
  <c r="E75" i="10"/>
  <c r="C74" i="10"/>
  <c r="L73" i="10"/>
  <c r="G73" i="10"/>
  <c r="K72" i="10"/>
  <c r="F72" i="10"/>
  <c r="E71" i="10"/>
  <c r="C70" i="10"/>
  <c r="L69" i="10"/>
  <c r="G69" i="10"/>
  <c r="L82" i="10"/>
  <c r="G82" i="10"/>
  <c r="K81" i="10"/>
  <c r="F81" i="10"/>
  <c r="E80" i="10"/>
  <c r="C79" i="10"/>
  <c r="L78" i="10"/>
  <c r="G78" i="10"/>
  <c r="K77" i="10"/>
  <c r="F77" i="10"/>
  <c r="E76" i="10"/>
  <c r="C75" i="10"/>
  <c r="L74" i="10"/>
  <c r="G74" i="10"/>
  <c r="K73" i="10"/>
  <c r="F73" i="10"/>
  <c r="E72" i="10"/>
  <c r="C71" i="10"/>
  <c r="L70" i="10"/>
  <c r="G70" i="10"/>
  <c r="K69" i="10"/>
  <c r="F69" i="10"/>
  <c r="K82" i="10"/>
  <c r="F82" i="10"/>
  <c r="E81" i="10"/>
  <c r="C80" i="10"/>
  <c r="L79" i="10"/>
  <c r="G79" i="10"/>
  <c r="K78" i="10"/>
  <c r="F78" i="10"/>
  <c r="E77" i="10"/>
  <c r="C76" i="10"/>
  <c r="L75" i="10"/>
  <c r="G75" i="10"/>
  <c r="K74" i="10"/>
  <c r="F74" i="10"/>
  <c r="E73" i="10"/>
  <c r="C72" i="10"/>
  <c r="L71" i="10"/>
  <c r="G71" i="10"/>
  <c r="K70" i="10"/>
  <c r="F70" i="10"/>
  <c r="E69" i="10"/>
  <c r="G80" i="10"/>
  <c r="K75" i="10"/>
  <c r="G72" i="10"/>
  <c r="E82" i="10"/>
  <c r="C81" i="10"/>
  <c r="L76" i="10"/>
  <c r="F75" i="10"/>
  <c r="E74" i="10"/>
  <c r="C73" i="10"/>
  <c r="K79" i="10"/>
  <c r="G76" i="10"/>
  <c r="K71" i="10"/>
  <c r="L80" i="10"/>
  <c r="F79" i="10"/>
  <c r="E78" i="10"/>
  <c r="C77" i="10"/>
  <c r="L72" i="10"/>
  <c r="F71" i="10"/>
  <c r="E70" i="10"/>
  <c r="C69" i="10"/>
  <c r="M71" i="10" l="1"/>
  <c r="M45" i="10"/>
  <c r="M6" i="10"/>
  <c r="M4" i="10"/>
  <c r="M25" i="10"/>
  <c r="M47" i="10"/>
  <c r="M49" i="10"/>
  <c r="M79" i="10"/>
  <c r="M70" i="10"/>
  <c r="M78" i="10"/>
  <c r="M69" i="10"/>
  <c r="M77" i="10"/>
  <c r="M75" i="10"/>
  <c r="M58" i="10"/>
  <c r="M66" i="10"/>
  <c r="M67" i="10"/>
  <c r="M55" i="10"/>
  <c r="M57" i="10"/>
  <c r="M65" i="10"/>
  <c r="M63" i="10"/>
  <c r="M62" i="10"/>
  <c r="M50" i="10"/>
  <c r="M54" i="10"/>
  <c r="M53" i="10"/>
  <c r="M51" i="10"/>
  <c r="M48" i="10"/>
  <c r="M2" i="10"/>
  <c r="M14" i="10"/>
  <c r="I43" i="10"/>
  <c r="M18" i="10"/>
  <c r="I71" i="10"/>
  <c r="I79" i="10"/>
  <c r="I58" i="10"/>
  <c r="I66" i="10"/>
  <c r="I60" i="10"/>
  <c r="I68" i="10"/>
  <c r="I44" i="10"/>
  <c r="I51" i="10"/>
  <c r="M10" i="10"/>
  <c r="M8" i="10"/>
  <c r="M16" i="10"/>
  <c r="I82" i="10"/>
  <c r="I81" i="10"/>
  <c r="I80" i="10"/>
  <c r="I50" i="10"/>
  <c r="I53" i="10"/>
  <c r="M7" i="10"/>
  <c r="M5" i="10"/>
  <c r="M24" i="10"/>
  <c r="I74" i="10"/>
  <c r="I73" i="10"/>
  <c r="I72" i="10"/>
  <c r="I61" i="10"/>
  <c r="I54" i="10"/>
  <c r="I52" i="10"/>
  <c r="I63" i="10"/>
  <c r="I59" i="10"/>
  <c r="I67" i="10"/>
  <c r="I62" i="10"/>
  <c r="I56" i="10"/>
  <c r="I64" i="10"/>
  <c r="I45" i="10"/>
  <c r="I48" i="10"/>
  <c r="I46" i="10"/>
  <c r="M12" i="10"/>
  <c r="M23" i="10"/>
  <c r="H76" i="10"/>
  <c r="I75" i="10"/>
  <c r="I70" i="10"/>
  <c r="I78" i="10"/>
  <c r="I69" i="10"/>
  <c r="I77" i="10"/>
  <c r="I76" i="10"/>
  <c r="I55" i="10"/>
  <c r="I57" i="10"/>
  <c r="I65" i="10"/>
  <c r="I47" i="10"/>
  <c r="I49" i="10"/>
  <c r="I7" i="10"/>
  <c r="M20" i="10"/>
  <c r="M76" i="10"/>
  <c r="H56" i="10"/>
  <c r="H55" i="10"/>
  <c r="H63" i="10"/>
  <c r="H57" i="10"/>
  <c r="H65" i="10"/>
  <c r="H47" i="10"/>
  <c r="I5" i="10"/>
  <c r="I16" i="10"/>
  <c r="I20" i="10"/>
  <c r="H9" i="10"/>
  <c r="M11" i="10"/>
  <c r="M3" i="10"/>
  <c r="I12" i="10"/>
  <c r="H17" i="10"/>
  <c r="H21" i="10"/>
  <c r="H10" i="10"/>
  <c r="I13" i="10"/>
  <c r="H18" i="10"/>
  <c r="I21" i="10"/>
  <c r="M15" i="10"/>
  <c r="M41" i="10"/>
  <c r="M40" i="10"/>
  <c r="I33" i="10"/>
  <c r="I40" i="10"/>
  <c r="M27" i="10"/>
  <c r="M29" i="10"/>
  <c r="H34" i="10"/>
  <c r="M36" i="10"/>
  <c r="H40" i="10"/>
  <c r="I29" i="10"/>
  <c r="I36" i="10"/>
  <c r="H27" i="10"/>
  <c r="M30" i="10"/>
  <c r="I34" i="10"/>
  <c r="H80" i="10"/>
  <c r="H71" i="10"/>
  <c r="H79" i="10"/>
  <c r="H70" i="10"/>
  <c r="H78" i="10"/>
  <c r="H69" i="10"/>
  <c r="H77" i="10"/>
  <c r="H60" i="10"/>
  <c r="M59" i="10"/>
  <c r="H58" i="10"/>
  <c r="H66" i="10"/>
  <c r="M60" i="10"/>
  <c r="M68" i="10"/>
  <c r="M44" i="10"/>
  <c r="H48" i="10"/>
  <c r="H51" i="10"/>
  <c r="H50" i="10"/>
  <c r="H49" i="10"/>
  <c r="H11" i="10"/>
  <c r="I8" i="10"/>
  <c r="I4" i="10"/>
  <c r="H4" i="10"/>
  <c r="I10" i="10"/>
  <c r="H22" i="10"/>
  <c r="M13" i="10"/>
  <c r="M21" i="10"/>
  <c r="I25" i="10"/>
  <c r="H24" i="10"/>
  <c r="H16" i="10"/>
  <c r="I19" i="10"/>
  <c r="I22" i="10"/>
  <c r="H37" i="10"/>
  <c r="M33" i="10"/>
  <c r="H38" i="10"/>
  <c r="I41" i="10"/>
  <c r="H41" i="10"/>
  <c r="I37" i="10"/>
  <c r="H31" i="10"/>
  <c r="M34" i="10"/>
  <c r="I38" i="10"/>
  <c r="M74" i="10"/>
  <c r="M82" i="10"/>
  <c r="M73" i="10"/>
  <c r="M81" i="10"/>
  <c r="M72" i="10"/>
  <c r="M80" i="10"/>
  <c r="H64" i="10"/>
  <c r="H59" i="10"/>
  <c r="H67" i="10"/>
  <c r="M61" i="10"/>
  <c r="H61" i="10"/>
  <c r="M43" i="10"/>
  <c r="H44" i="10"/>
  <c r="H45" i="10"/>
  <c r="H52" i="10"/>
  <c r="H43" i="10"/>
  <c r="M52" i="10"/>
  <c r="H3" i="10"/>
  <c r="I6" i="10"/>
  <c r="H12" i="10"/>
  <c r="H6" i="10"/>
  <c r="I14" i="10"/>
  <c r="I18" i="10"/>
  <c r="H7" i="10"/>
  <c r="I11" i="10"/>
  <c r="H15" i="10"/>
  <c r="H19" i="10"/>
  <c r="I9" i="10"/>
  <c r="H14" i="10"/>
  <c r="I17" i="10"/>
  <c r="I23" i="10"/>
  <c r="H25" i="10"/>
  <c r="M19" i="10"/>
  <c r="M22" i="10"/>
  <c r="H36" i="10"/>
  <c r="M32" i="10"/>
  <c r="H30" i="10"/>
  <c r="M39" i="10"/>
  <c r="I31" i="10"/>
  <c r="H26" i="10"/>
  <c r="M28" i="10"/>
  <c r="H32" i="10"/>
  <c r="M35" i="10"/>
  <c r="M37" i="10"/>
  <c r="I27" i="10"/>
  <c r="I26" i="10"/>
  <c r="H35" i="10"/>
  <c r="M38" i="10"/>
  <c r="I42" i="10"/>
  <c r="H72" i="10"/>
  <c r="H75" i="10"/>
  <c r="H74" i="10"/>
  <c r="H82" i="10"/>
  <c r="H73" i="10"/>
  <c r="H81" i="10"/>
  <c r="H68" i="10"/>
  <c r="H62" i="10"/>
  <c r="M56" i="10"/>
  <c r="M64" i="10"/>
  <c r="H46" i="10"/>
  <c r="M46" i="10"/>
  <c r="H54" i="10"/>
  <c r="H53" i="10"/>
  <c r="H2" i="10"/>
  <c r="H13" i="10"/>
  <c r="H5" i="10"/>
  <c r="H8" i="10"/>
  <c r="I3" i="10"/>
  <c r="M9" i="10"/>
  <c r="M17" i="10"/>
  <c r="I24" i="10"/>
  <c r="I15" i="10"/>
  <c r="H20" i="10"/>
  <c r="H23" i="10"/>
  <c r="H29" i="10"/>
  <c r="H28" i="10"/>
  <c r="M31" i="10"/>
  <c r="H42" i="10"/>
  <c r="I32" i="10"/>
  <c r="I39" i="10"/>
  <c r="H33" i="10"/>
  <c r="I28" i="10"/>
  <c r="I35" i="10"/>
  <c r="M26" i="10"/>
  <c r="I30" i="10"/>
  <c r="H39" i="10"/>
  <c r="M42" i="10"/>
  <c r="N82" i="10" l="1"/>
  <c r="N63" i="10"/>
  <c r="N18" i="10"/>
  <c r="N24" i="10"/>
  <c r="N10" i="10"/>
  <c r="N21" i="10"/>
  <c r="N15" i="10"/>
  <c r="N9" i="10"/>
  <c r="N20" i="10"/>
  <c r="N14" i="10"/>
  <c r="N66" i="10"/>
  <c r="N65" i="10"/>
  <c r="N68" i="10"/>
  <c r="N67" i="10"/>
  <c r="N78" i="10"/>
  <c r="N81" i="10"/>
  <c r="N71" i="10"/>
  <c r="N41" i="10"/>
  <c r="N37" i="10"/>
  <c r="N33" i="10"/>
  <c r="N29" i="10"/>
  <c r="N42" i="10"/>
  <c r="N34" i="10"/>
  <c r="N26" i="10"/>
  <c r="N40" i="10"/>
  <c r="N39" i="10"/>
  <c r="N32" i="10"/>
  <c r="N31" i="10"/>
  <c r="N38" i="10"/>
  <c r="N30" i="10"/>
  <c r="N35" i="10"/>
  <c r="N27" i="10"/>
  <c r="N36" i="10"/>
  <c r="N28" i="10"/>
  <c r="N51" i="10"/>
  <c r="N52" i="10"/>
  <c r="N48" i="10"/>
  <c r="N53" i="10"/>
  <c r="N45" i="10"/>
  <c r="N54" i="10"/>
  <c r="N49" i="10"/>
  <c r="N46" i="10"/>
  <c r="N47" i="10"/>
  <c r="N43" i="10"/>
  <c r="N44" i="10"/>
  <c r="N50" i="10"/>
  <c r="N11" i="10"/>
  <c r="N3" i="10"/>
  <c r="N17" i="10"/>
  <c r="N8" i="10"/>
  <c r="N22" i="10"/>
  <c r="N62" i="10"/>
  <c r="N56" i="10"/>
  <c r="N55" i="10"/>
  <c r="N69" i="10"/>
  <c r="N72" i="10"/>
  <c r="N75" i="10"/>
  <c r="N4" i="10"/>
  <c r="N6" i="10"/>
  <c r="N19" i="10"/>
  <c r="N12" i="10"/>
  <c r="N23" i="10"/>
  <c r="N25" i="10"/>
  <c r="N57" i="10"/>
  <c r="N60" i="10"/>
  <c r="N59" i="10"/>
  <c r="N74" i="10"/>
  <c r="N73" i="10"/>
  <c r="N76" i="10"/>
  <c r="N79" i="10"/>
  <c r="N5" i="10"/>
  <c r="N13" i="10"/>
  <c r="N7" i="10"/>
  <c r="N2" i="10"/>
  <c r="N16" i="10"/>
  <c r="N58" i="10"/>
  <c r="N61" i="10"/>
  <c r="N64" i="10"/>
  <c r="N70" i="10"/>
  <c r="N77" i="10"/>
  <c r="N80" i="10"/>
  <c r="O27" i="9" l="1"/>
  <c r="O25" i="9"/>
  <c r="O26" i="9"/>
  <c r="O28" i="9"/>
  <c r="O24" i="9" l="1"/>
</calcChain>
</file>

<file path=xl/sharedStrings.xml><?xml version="1.0" encoding="utf-8"?>
<sst xmlns="http://schemas.openxmlformats.org/spreadsheetml/2006/main" count="305" uniqueCount="157">
  <si>
    <t>Oportunidad de Mejora</t>
  </si>
  <si>
    <t>Deficiencia de Control
(Diseño o Ejecución)</t>
  </si>
  <si>
    <t>Deficiencia de Control Mayor
(Diseño y Ejecución)</t>
  </si>
  <si>
    <t>Ambiente de control</t>
  </si>
  <si>
    <t>Componente</t>
  </si>
  <si>
    <t>Lineamiento</t>
  </si>
  <si>
    <t>Presente</t>
  </si>
  <si>
    <t>ID</t>
  </si>
  <si>
    <t>Evaluación</t>
  </si>
  <si>
    <t>Nombre de la Entidad:</t>
  </si>
  <si>
    <t>Periodo Evaluado:</t>
  </si>
  <si>
    <t>Estado del sistema de Control Interno de la entidad</t>
  </si>
  <si>
    <t>Conclusión general sobre la evaluación del Sistema de Control Interno</t>
  </si>
  <si>
    <t>¿Están todos los componentes operando juntos y de manera integrada? (Si / en proceso / No) (Justifique su respuesta):</t>
  </si>
  <si>
    <t>¿Es efectivo el sistema de control interno para los objetivos evaluados? (Si/No) (Justifique su respuesta):</t>
  </si>
  <si>
    <t>La entidad cuenta dentro de su Sistema de Control Interno, con una institucionalidad (Líneas de defensa)  que le permita la toma de decisiones frente al control (Si/No) (Justifique su respuesta):</t>
  </si>
  <si>
    <t>Si</t>
  </si>
  <si>
    <t>¿El componente está presente y funcionando?</t>
  </si>
  <si>
    <t>Nivel de Cumplimiento componente</t>
  </si>
  <si>
    <t>Nivel de Cumplimiento componente presentado en el informe anterior</t>
  </si>
  <si>
    <t xml:space="preserve">
Estado  del componente presentado en el informe anterior</t>
  </si>
  <si>
    <t xml:space="preserve"> Avance final del componente </t>
  </si>
  <si>
    <t>Evaluación de riesgos</t>
  </si>
  <si>
    <t>Actividades de control</t>
  </si>
  <si>
    <t>Información y comunicación</t>
  </si>
  <si>
    <t xml:space="preserve">Monitoreo </t>
  </si>
  <si>
    <t xml:space="preserve">
Lineamiento </t>
  </si>
  <si>
    <t xml:space="preserve">Pregunta </t>
  </si>
  <si>
    <t xml:space="preserve">Componente </t>
  </si>
  <si>
    <t>Dimensión o política del mipg asociada al requerimiento</t>
  </si>
  <si>
    <t>Puntaje</t>
  </si>
  <si>
    <t>Orden</t>
  </si>
  <si>
    <t xml:space="preserve">Descripción del lineamiento </t>
  </si>
  <si>
    <t xml:space="preserve">Funcionando </t>
  </si>
  <si>
    <t>Nivel de cumplimiento - aspectos particulares por componente</t>
  </si>
  <si>
    <t>1.1</t>
  </si>
  <si>
    <t>Ambiente de Control</t>
  </si>
  <si>
    <t>La entidad demuestra el compromiso con la integridad (valores) y principios del servicio público</t>
  </si>
  <si>
    <t>Cuando en el análisis de los requerimientos en los diferenes componentes del MECI se cuente con aspectos evaluados en nivel 2 (presente) y 3 (funcionando).</t>
  </si>
  <si>
    <t>1.2</t>
  </si>
  <si>
    <t>Cuando en el análisis de los requerimientos en los diferenes componentes del MECI se cuente con aspectos evaluados en nivel 2 (presente) y 2 (funcionando); 3 (presente) y 1 (funcionando); 3 (presente) y 2 (funcionando).</t>
  </si>
  <si>
    <t>Deficiencia de control mayor</t>
  </si>
  <si>
    <t>1.3</t>
  </si>
  <si>
    <t>Cuando en el análisis de los requerimientos en los diferenes componentes del MECI se cuente con aspectos evaluados en nivel 1 (presente) y 1 (funcionando); 2 (presente) y 1 (funcionando).</t>
  </si>
  <si>
    <t>1.4</t>
  </si>
  <si>
    <t>1.5</t>
  </si>
  <si>
    <t>2.1</t>
  </si>
  <si>
    <t xml:space="preserve">Aplicación de mecanismos para ejercer una adecuada supervisión del Sistema de Control Interno </t>
  </si>
  <si>
    <t>2.2</t>
  </si>
  <si>
    <t>2.3</t>
  </si>
  <si>
    <t>3.1</t>
  </si>
  <si>
    <t>Establece la planeación estratégica con responsables, metas, tiempos que faciliten el seguimiento y aplicación de controles que garanticen de forma razonable su cumplimiento. Así mismo a partir de la política de riesgo, establecer sistemas de gestión de riesgos y las responsabilidades para controlar riesgos específicos bajo la supervisión de la alta dirección.</t>
  </si>
  <si>
    <t>3.3</t>
  </si>
  <si>
    <t>3.2</t>
  </si>
  <si>
    <t>4.1</t>
  </si>
  <si>
    <t>Compromiso con la competencia de todo el personal, por lo que la gestión del talento humano tiene un carácter estratégico con el despliegue de actividades clave para todo el ciclo de vida del servidor público –ingreso, permanencia y retiro.</t>
  </si>
  <si>
    <t>4.2</t>
  </si>
  <si>
    <t>4.3</t>
  </si>
  <si>
    <t>4.4</t>
  </si>
  <si>
    <t>4.5</t>
  </si>
  <si>
    <t>4.6</t>
  </si>
  <si>
    <t>4.7</t>
  </si>
  <si>
    <t>5.1</t>
  </si>
  <si>
    <t>La entidad establece líneas de reporte dentro de la entidad para evaluar el funcionamiento del Sistema de Control Interno.</t>
  </si>
  <si>
    <t>5.2</t>
  </si>
  <si>
    <t>5.3</t>
  </si>
  <si>
    <t>5.4</t>
  </si>
  <si>
    <t>5.5</t>
  </si>
  <si>
    <t>5.6</t>
  </si>
  <si>
    <t>6.1</t>
  </si>
  <si>
    <t xml:space="preserve">Definición de objetivos con suficiente claridad para identificar y evaluar los riesgos relacionados: i)Estratégicos; ii)Operativos; iii)Legales y Presupuestales; iv)De Información Financiera y no Financiera.
</t>
  </si>
  <si>
    <t>6.2</t>
  </si>
  <si>
    <t>6.3</t>
  </si>
  <si>
    <t>7.1</t>
  </si>
  <si>
    <t xml:space="preserve">Identificación y análisis de riesgos (Analiza factores internos y externos; Implica a los niveles apropiados de la dirección; Determina cómo responder a los riesgos; Determina la importancia de los riesgos). </t>
  </si>
  <si>
    <t>7.2</t>
  </si>
  <si>
    <t>7.3</t>
  </si>
  <si>
    <t>7.4</t>
  </si>
  <si>
    <t>7.5</t>
  </si>
  <si>
    <t>8.1</t>
  </si>
  <si>
    <t xml:space="preserve">Evaluación del riesgo de fraude o corrupción. 
Cumplimiento artículo 73 de la Ley 1474 de 2011, relacionado con la prevención de los riesgos de corrupción.
</t>
  </si>
  <si>
    <t>8.2</t>
  </si>
  <si>
    <t>8.3</t>
  </si>
  <si>
    <t>8.4</t>
  </si>
  <si>
    <t>9.1</t>
  </si>
  <si>
    <t xml:space="preserve">Identificación y análisis de cambios significativos </t>
  </si>
  <si>
    <t>9.2</t>
  </si>
  <si>
    <t>9.3</t>
  </si>
  <si>
    <t>9.4</t>
  </si>
  <si>
    <t>9.5</t>
  </si>
  <si>
    <t>10.1</t>
  </si>
  <si>
    <t>Diseño y desarrollo de actividades de control (Integra el desarrollo de controles con la evaluación de riesgos; tiene en cuenta a qué nivel se aplican las actividades; facilita la segregación de funciones).</t>
  </si>
  <si>
    <t>10.2</t>
  </si>
  <si>
    <t>10.3</t>
  </si>
  <si>
    <t>11.1</t>
  </si>
  <si>
    <t>Seleccionar y Desarrolla controles generales sobre TI para apoyar la consecución de los objetivos .</t>
  </si>
  <si>
    <t>11.2</t>
  </si>
  <si>
    <t>11.3</t>
  </si>
  <si>
    <t>11.4</t>
  </si>
  <si>
    <t>12.1</t>
  </si>
  <si>
    <t>Despliegue de políticas y procedimientos (Establece responsabilidades sobre la ejecución de las políticas y procedimientos; Adopta medidas correctivas; Revisa las políticas y procedimientos).</t>
  </si>
  <si>
    <t>12.2</t>
  </si>
  <si>
    <t>12.3</t>
  </si>
  <si>
    <t>12.4</t>
  </si>
  <si>
    <t>12.5</t>
  </si>
  <si>
    <t>13.1</t>
  </si>
  <si>
    <t>Info y Comunicación</t>
  </si>
  <si>
    <t>Utilización de información relevante (Identifica requisitos de información; Capta fuentes de datos internas y externas; Procesa datos relevantes y los transforma en información).</t>
  </si>
  <si>
    <t>13.2</t>
  </si>
  <si>
    <t>13.3</t>
  </si>
  <si>
    <t>13.4</t>
  </si>
  <si>
    <t>14.1</t>
  </si>
  <si>
    <t>Comunicación Interna (Se comunica con el Comité Institucional de Coordinación de Control Interno o su equivalente; Facilita líneas de comunicación en todos los niveles; Selecciona el método de comunicación pertinente).</t>
  </si>
  <si>
    <t>14.2</t>
  </si>
  <si>
    <t>14.3</t>
  </si>
  <si>
    <t>14.4</t>
  </si>
  <si>
    <t>15.1</t>
  </si>
  <si>
    <t>Comunicación con el exterior (Se comunica con los grupos de valor y con terceros externos interesados; Facilita líneas de comunicación).</t>
  </si>
  <si>
    <t>15.2</t>
  </si>
  <si>
    <t>15.3</t>
  </si>
  <si>
    <t>15.4</t>
  </si>
  <si>
    <t>15.5</t>
  </si>
  <si>
    <t>15.6</t>
  </si>
  <si>
    <t>16.1</t>
  </si>
  <si>
    <t>Monitoreo - Supervisión</t>
  </si>
  <si>
    <t>Evaluaciones continuas y/o separadas (autoevaluación, auditorías) para determinar si los componentes del Sistema de Control Interno están presentes y funcionando.Comunicación con el exterior (Se comunica con los grupos de valor y con terceros externos interesados; Facilita líneas de comunicación).</t>
  </si>
  <si>
    <t>16.2</t>
  </si>
  <si>
    <t>16.3</t>
  </si>
  <si>
    <t>16.4</t>
  </si>
  <si>
    <t>16.5</t>
  </si>
  <si>
    <t xml:space="preserve">17.1 </t>
  </si>
  <si>
    <t>Evaluación y comunicación de deficiencias oportunamente (Evalúa los resultados, Comunica las deficiencias y Monitorea las medidas correctivas).</t>
  </si>
  <si>
    <t xml:space="preserve">17.2 </t>
  </si>
  <si>
    <t xml:space="preserve">17.3 </t>
  </si>
  <si>
    <t xml:space="preserve">17.4 </t>
  </si>
  <si>
    <t xml:space="preserve">17.5 </t>
  </si>
  <si>
    <t xml:space="preserve">17.6 </t>
  </si>
  <si>
    <t xml:space="preserve">17.7 </t>
  </si>
  <si>
    <t xml:space="preserve">17.8 </t>
  </si>
  <si>
    <t xml:space="preserve">17.9 </t>
  </si>
  <si>
    <r>
      <rPr>
        <b/>
        <u/>
        <sz val="12"/>
        <color rgb="FFFFFFFF"/>
        <rFont val="Arial"/>
        <family val="2"/>
      </rPr>
      <t xml:space="preserve"> Estado actual:</t>
    </r>
    <r>
      <rPr>
        <b/>
        <sz val="12"/>
        <color rgb="FFFFFFFF"/>
        <rFont val="Arial"/>
        <family val="2"/>
      </rPr>
      <t xml:space="preserve"> Explicación de las Debilidades y/o Fortalezas</t>
    </r>
  </si>
  <si>
    <t>CONTRALORIA GENERAL DE SANTIAGO DE CALI</t>
  </si>
  <si>
    <t xml:space="preserve">La Contraloria General de Santiago de Cali, ha desarrollado en alto grado, este componente debido al liderazgo establecido desde la alta dirección en cabeza de la señora Contralora, con la formulación, aprobación y despliegue de un Plan Estrategico Integral para el periodo 2020-2021, denominado "Control Transparente y Efectivo, Mejor Gestión Publica" el cual consta de un objetivo superior "Ejercer control fiscal eficiente y oportuno, en cumplimiento del marco normativo que rige la función fiscalizadora, que contribuya a la mejora de la gestión y resultados de los sujetos de control competencia de la CGSC" y se desarrolla a traves de tres (3) ejes estrategicos denominados: 1) eje Gobernabilidad Institucional Eficaz, 2) eje Vigilancia y Control Fiscal Oportuno y 3) eje Relación Efectiva entre el Control Fiscal y el Control Social, los cuales se articulan con los objetivos especificos, resultados esperados y actividades a desarrolar por cada uno de los 10 procesos que conforman la Entidad. por lo anterior este componente se encuentra en permanente desarrollo y funciona correctamente, desarrrolándose las acciones o actividades  dirigidas a su mantenimiento dentro del marco de las lineas de defensa. </t>
  </si>
  <si>
    <t xml:space="preserve">La Contraloria General de Santiago de Cali, cuenta con diferentes canales de comunicación e información que le permiten un contacto permenente con los diferentes grupos de interes y/o partes interesadas que interactuan con la entidad, se cuenta con un proceso misional de participación ciudadada que articula todas las actividades de cara al ciudadano, un proceso de gestión documental y ventanilla unica para recepcionar y tramitar los requerimientos interpuestos por la comunidad, igualmente con canales de recepción de quejas y reclamos electronicos, y una oficina de comunicaciónes que articula y alimenta la pagina institucional pagina web www.contraloriacali.gov.co, por lo anterior este componente se encuentra presente y funciona correctamente. Por lo tanto, de manera permanente se implementan acciones o actividades  dirigidas a su mantenimiento dentro del marco de las lineas de defensa. </t>
  </si>
  <si>
    <t xml:space="preserve">La Contraloria General de Santiago de Cali, cuenta dentro de su mapa de procesos con un proceso de evaluación a cargo de la Oficina de Auditoria y Control Interno, la cual realiza sus actividades a traves de la ejecución de un Programa Anual de Auditoria Interna que es aprobado por el Comite Institucional de Coordinacion de Control Interno. A través de la ejecución de este plan,  se realiza seguimiento y monitoreo periodico a los procesos de la entidad, llevándolos a la formulación de acciones correctivas y de mejora que permitan alcanzar el cumplimiento de los objetivos institucionales. Por lo anterior este componente se encuentra presente y funciona correctamente, por lo tanto se requiere acciones o actividades  dirigidas a su mantenimiento dentro del marco de las lineas de defensa. </t>
  </si>
  <si>
    <t>SEGUNDO SEMESTRE 2020</t>
  </si>
  <si>
    <t>SI</t>
  </si>
  <si>
    <t>La Contraloria General de Santiago de Cali,  da cumplimiento a cada uno de los componentes del Modelo Estandar de Control Interno (MECI) en su 7 Septima Dimensión de evaluación, establecida en el Modelo Integrado de Planeación y Gestión (MIPG) realizando la articulación de las politicas de gestión y desempeño y desarrollando cada una de las actividades de control, desde la formulación y ejecucion del Plan Estratégico 2020 - 2021, los informes de evaluación del riesgo, la ejecución de los procesos y procedimientos, la gestión de la información y la comunicación y el seguimiento y monitoreo al sistema.</t>
  </si>
  <si>
    <t xml:space="preserve">La Contraloria General de Santiago de Cali, ha dado continuidad durante el segundo semestre de 2020, a la aplicación de las politicas de gestion y desempeño adoptadas mediante la Resolucion No 0100.24.03.19.006 del 28 de enero de 2019 asociados al compomente de ambiente de control como son el desarrolo de las actividades de control para monitorear y hacer seguimiento a las politicas de Gestión Estrategica del Talento Humano y la Politica de Integridad. por lo cual este componente se encuentra PRESENTE y funciona correctamente, estableciendose acciones y actividades para su MANTENIMIENTO en el marco de las Lineas de Defensa del MECI.   </t>
  </si>
  <si>
    <r>
      <t>El Sistema de Control Interno de la Contraloria General de Santiago de Cali, es efectivo de acuerdo a los resultados de evaluación efectuados al Sistema, mediante la planificación, ejecución y seguimiento a los procesos a traves del Programa Anual de Auditorias Internas vigencia 2020 que contiene auditorias y seguimientos periodicos en los cuales se han podido detectar y corregir las desviaciones, realizar el monitoreo y</t>
    </r>
    <r>
      <rPr>
        <sz val="10"/>
        <rFont val="Arial"/>
        <family val="2"/>
      </rPr>
      <t xml:space="preserve"> verificar el</t>
    </r>
    <r>
      <rPr>
        <sz val="10"/>
        <color rgb="FF00B0F0"/>
        <rFont val="Arial"/>
        <family val="2"/>
      </rPr>
      <t xml:space="preserve"> </t>
    </r>
    <r>
      <rPr>
        <sz val="10"/>
        <color rgb="FF000000"/>
        <rFont val="Arial"/>
        <family val="2"/>
      </rPr>
      <t>cumplimiento de las metas establecidas en los indicadores de gestión, para lo cual se vienen implementado y documentando acciones correctivas y preventivas que nos lleven a la mejora continua y  asi evitar la materialización de riesgos que puedan afectar el cumplimiento de los objetivos propuestos en el Plan Estrategico de la Entidad.</t>
    </r>
  </si>
  <si>
    <r>
      <t>El Sistema de Control Interno de la Contraloria General de Santiago de Cali, cuenta con líneas defensa establecidas a través del acto administrativo No 0100.24.03.19.006 del 28 de enero de 2019,  por el cual adoptó el Modelo Integrado de Planeación y Gestión MIPG, se reglamentaron disposiciones relativas al Sistema de Control Interno y se creó el Comite Institucional de Coordinación de Control Interno al interior de la entidad.</t>
    </r>
    <r>
      <rPr>
        <sz val="10"/>
        <color rgb="FF00B0F0"/>
        <rFont val="Arial"/>
        <family val="2"/>
      </rPr>
      <t xml:space="preserve"> </t>
    </r>
  </si>
  <si>
    <r>
      <t>La Contraloria General de Santiago de Cali, dentro de sus politicas institucionales, tiene definido y aplica al interior de sus procesos la politica de administracion de riesgos y su metodologia conforme a la guia de adminstracíon de riesgos definida por el Departamento Administrativo de Función Publica DAFP, sin embargo se requiere del permanente seguimento y analisis que permita la toma de decisiones al interior de los procesos de una manera mas oportuna que evite la materialización de riesgos que puedan afectar los objetivos institucionales. Por lo anterior, este componente se encuentra funcionando de manera adecuada, implementándose las acciones preventivas pertinentes</t>
    </r>
    <r>
      <rPr>
        <b/>
        <sz val="12"/>
        <color rgb="FF00B0F0"/>
        <rFont val="Arial"/>
        <family val="2"/>
      </rPr>
      <t xml:space="preserve"> </t>
    </r>
    <r>
      <rPr>
        <b/>
        <sz val="12"/>
        <rFont val="Arial"/>
        <family val="2"/>
      </rPr>
      <t xml:space="preserve">y necesarias para su óptimo desempeño y garantizar de esta manera, el control  de los riesgos que puedan afectar la gestión de la entidad. </t>
    </r>
  </si>
  <si>
    <t xml:space="preserve">La Contraloria General de Santiago de Cali, ha dado continuidad durante el segundo semestre de 2020 de las politicas de gestion y desempeño adoptadas mediante la resolucion No 0100.24.03.19.006 del 28 de enero de 2019 asociados al compomente de evaluación de riesgos y su politica de control interno, definiendo la administracion de riesgos y su metodologia conforme a la guia de adminstracíon de riesgos del Departamento Administrativo de Función Publica DAFP, sin embargo este componente requiere del permanente seguimento y analisis que permita la toma de decisiones al interior de los procesos de una manera mas oportuna, que evite la materialización de riesgos que puedan afectar los objetivos institucionales. Por lo anterior, este componente se encuentra PRESENTE y funciona correctamente, estableciéndose acciones y actividades para su MANTENIMIENTO en el marco de las Lineas de Defensa del MECI.    </t>
  </si>
  <si>
    <t xml:space="preserve">La Contraloria General de Santiago de Cali, ha dado continuidad durante el segundo semestre de 2020, de las politicas de gestion y desempeño adoptadas mediante la Resolucion No 0100.24.03.19.006 del 28 de enero de 2019 asociados al compomente de actividades de control y sus politicas de gestion y desempeño definadas en la dimensión tres (3) de gestión con valores para resultados con sus diez (10) politicas, y su operacion a traves de su sistema de gestión de calidad, con un modelo de operación por procesos, que contiene todas las actividades y puntos de control que deben ejecutar los diferentes procesos de la entidad, igualmente renovó la Certificación de su Sistema de Gestión de Calidad bajo la Norma Internacional ISO-9001:2015, lo cual le ha permitido generar valor publico en todas las operaciones que se realizan a los diferentes grupos de interes y/o partes interesadas,  en la medida de las necesidades detectadas son ajustadas las actividades de control a fin de garantizar el mejoramiento continuo de los procesos. Por lo anterior, este componente se encuentra PRESENTE y funciona correctamente, estableciéndose acciones y actividades para su MANTENIMIENTO en el marco de las Lineas de Defensa del MECI.  </t>
  </si>
  <si>
    <t>La Contraloria General de Santiago de Cali, tiene definido dentro de su sistema de gestión de calidad, la operación del sistema a traves de un modelo de operación por procesos, que contiene todas las actividades y puntos de control que deben realizar los diferentes procesos de la entidad, igualmente tiene Certificado su Sistema de Gestión de Calidad bajo la Norma Internacional ISO-9001:2015, lo cual le ha permitido generar valor publico en todas las operaciones que se realizan a los diferentes grupos de interes y/o partes interesadas, sin embargo, a través del autocontrol se realiza de manera permantente seguimiento y evaluación de las acciones formuladas en los planes de mejoramiento suscritos con entes internos y/o externos por parte de los lideres de los procesos, con lo cual se busca garantizar el mejoramiento continuo de los mismos. Por lo anterior este componente se encuentra presente y funcionando, permanentemente y en la medida de las necesidades detectadas son ajustadas las actividades de control a fin de garantizar el mejoramiento continuo de los procesos y el logro de los objetivos institucionales.</t>
  </si>
  <si>
    <t xml:space="preserve">La Contraloria General de Santiago de Cali, ha dado continuidad durante el segundo semestre de 2020, a las politicas de gestion y desempeño adoptadas mediante la resolucion No 0100.24.03.19.006 del 28 de enero de 2019 asociados al compomente de monitoreo y su politica de control interno, en su mapa de procesos cuenta con un proceso de evaluación a cargo de la Oficina de Auditoria y Control Interno, la cual realiza sus actividades a traves de la ejecución de un Programa Anual de Auditorias Interna, evaluado y  aprobado por el Comite Institucional de Coordinacion de Control Interno. A través de la ejecución de este plan,  se realiza seguimiento y monitoreo periodico a los procesos de la entidad, llevándolos a la formulación de acciones correctivas y de mejora que permitan alcanzar el cumplimiento de los objetivos institucionales. Por lo anterior, este componente se encuentra PRESENTE y funciona correctamente, estableciendose acciones y actividades para su MANTENIMIENTO en el marco de las Lineas de Defensa del MECI.  </t>
  </si>
  <si>
    <t xml:space="preserve">La Contraloria General de Santiago de Cali, ha dado continuidad durante el segundo semestre de 2020, de las politicas de gestion y desempeño adoptadas mediante la resolucion No 0100.24.03.19.006 del 28 de enero de 2019 asociados al compomente de información y comunicación y sus politicas de gestion y desempeño de gestion documental y transparencia y acceso a la información publica y lucha contra la corrupción, por lo que cuenta con diferentes canales de comunicación e información que le permiten un contacto permenente con los diferentes grupos de interes y/o partes interesadas que interactuan con la entidad. Se cuenta con un proceso misional de participación ciudadada que articula todas las actividades de cara al ciudadano, un proceso de gestión documental y ventanilla unica para recepcionar y tramitar los requerimientos interpuestos por la comunidad, igualmente con canales de recepción de quejas y reclamos electronicos, y una oficina de comunicaciónes que articula y alimenta la pagina institucional pagina web www.contraloriacali.gov.co, Por lo anterior, este componente se encuentra PRESENTE y funciona correctamente, estableciéndose acciones y actividades para su MANTENIMIENTO en el marco de las Lineas de Defensa del MECI.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</si>
</sst>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0.0000"/>
    <numFmt numFmtId="166" formatCode="0.000000"/>
    <numFmt numFmtId="167" formatCode="0.00000"/>
  </numFmts>
  <fonts count="28" x14ac:knownFonts="1">
    <font>
      <sz val="10"/>
      <color rgb="FF000000"/>
      <name val="Arial"/>
    </font>
    <font>
      <sz val="10"/>
      <name val="Arial"/>
      <family val="2"/>
    </font>
    <font>
      <b/>
      <sz val="11"/>
      <name val="Arial Narrow"/>
      <family val="2"/>
    </font>
    <font>
      <sz val="11"/>
      <color rgb="FF000000"/>
      <name val="Arial Narrow"/>
      <family val="2"/>
    </font>
    <font>
      <b/>
      <sz val="11"/>
      <color rgb="FFFFFFFF"/>
      <name val="Arial Narrow"/>
      <family val="2"/>
    </font>
    <font>
      <sz val="11"/>
      <name val="Arial Narrow"/>
      <family val="2"/>
    </font>
    <font>
      <sz val="11"/>
      <color rgb="FFFFFFFF"/>
      <name val="Arial Narrow"/>
      <family val="2"/>
    </font>
    <font>
      <b/>
      <sz val="20"/>
      <color rgb="FFFFFFFF"/>
      <name val="Arial Narrow"/>
      <family val="2"/>
    </font>
    <font>
      <b/>
      <sz val="18"/>
      <color rgb="FFFFFFFF"/>
      <name val="Arial"/>
      <family val="2"/>
    </font>
    <font>
      <sz val="20"/>
      <color rgb="FFFF0000"/>
      <name val="Arial"/>
      <family val="2"/>
    </font>
    <font>
      <b/>
      <sz val="12"/>
      <color rgb="FFFF0000"/>
      <name val="Arial"/>
      <family val="2"/>
    </font>
    <font>
      <b/>
      <sz val="12"/>
      <name val="Arial"/>
      <family val="2"/>
    </font>
    <font>
      <b/>
      <sz val="10"/>
      <name val="Arial"/>
      <family val="2"/>
    </font>
    <font>
      <sz val="25"/>
      <color rgb="FF000000"/>
      <name val="Arial"/>
      <family val="2"/>
    </font>
    <font>
      <b/>
      <sz val="10"/>
      <color rgb="FFFF0000"/>
      <name val="Arial"/>
      <family val="2"/>
    </font>
    <font>
      <b/>
      <sz val="12"/>
      <color rgb="FFFFFFFF"/>
      <name val="Arial"/>
      <family val="2"/>
    </font>
    <font>
      <b/>
      <sz val="10"/>
      <color rgb="FF000000"/>
      <name val="Arial"/>
      <family val="2"/>
    </font>
    <font>
      <b/>
      <sz val="16"/>
      <color rgb="FF000000"/>
      <name val="Arial"/>
      <family val="2"/>
    </font>
    <font>
      <b/>
      <i/>
      <sz val="10"/>
      <name val="Arial"/>
      <family val="2"/>
    </font>
    <font>
      <b/>
      <i/>
      <sz val="10"/>
      <color rgb="FF000000"/>
      <name val="Arial"/>
      <family val="2"/>
    </font>
    <font>
      <sz val="10"/>
      <color rgb="FFFF0000"/>
      <name val="Arial"/>
      <family val="2"/>
    </font>
    <font>
      <b/>
      <u/>
      <sz val="12"/>
      <color rgb="FFFFFFFF"/>
      <name val="Arial"/>
      <family val="2"/>
    </font>
    <font>
      <b/>
      <sz val="12"/>
      <name val="Arial"/>
      <family val="2"/>
    </font>
    <font>
      <sz val="10"/>
      <color rgb="FF000000"/>
      <name val="Arial"/>
      <family val="2"/>
    </font>
    <font>
      <b/>
      <sz val="12"/>
      <color rgb="FFFFFFFF"/>
      <name val="Arial"/>
      <family val="2"/>
    </font>
    <font>
      <b/>
      <sz val="20"/>
      <name val="Arial"/>
      <family val="2"/>
    </font>
    <font>
      <sz val="10"/>
      <color rgb="FF00B0F0"/>
      <name val="Arial"/>
      <family val="2"/>
    </font>
    <font>
      <b/>
      <sz val="12"/>
      <color rgb="FF00B0F0"/>
      <name val="Arial"/>
      <family val="2"/>
    </font>
  </fonts>
  <fills count="12">
    <fill>
      <patternFill patternType="none"/>
    </fill>
    <fill>
      <patternFill patternType="gray125"/>
    </fill>
    <fill>
      <patternFill patternType="solid">
        <fgColor rgb="FFFFFFFF"/>
        <bgColor rgb="FFFFFFFF"/>
      </patternFill>
    </fill>
    <fill>
      <patternFill patternType="solid">
        <fgColor rgb="FF00B050"/>
        <bgColor rgb="FF00B050"/>
      </patternFill>
    </fill>
    <fill>
      <patternFill patternType="solid">
        <fgColor rgb="FFFFCC00"/>
        <bgColor rgb="FFFFCC00"/>
      </patternFill>
    </fill>
    <fill>
      <patternFill patternType="solid">
        <fgColor rgb="FF83A343"/>
        <bgColor rgb="FF83A343"/>
      </patternFill>
    </fill>
    <fill>
      <patternFill patternType="solid">
        <fgColor rgb="FF548DD4"/>
        <bgColor rgb="FF548DD4"/>
      </patternFill>
    </fill>
    <fill>
      <patternFill patternType="solid">
        <fgColor rgb="FF5F497A"/>
        <bgColor rgb="FF5F497A"/>
      </patternFill>
    </fill>
    <fill>
      <patternFill patternType="solid">
        <fgColor rgb="FF366092"/>
        <bgColor rgb="FF366092"/>
      </patternFill>
    </fill>
    <fill>
      <patternFill patternType="solid">
        <fgColor rgb="FF4F6128"/>
        <bgColor rgb="FF4F6128"/>
      </patternFill>
    </fill>
    <fill>
      <patternFill patternType="solid">
        <fgColor rgb="FF00B050"/>
        <bgColor indexed="64"/>
      </patternFill>
    </fill>
    <fill>
      <patternFill patternType="solid">
        <fgColor rgb="FF92D050"/>
        <bgColor indexed="64"/>
      </patternFill>
    </fill>
  </fills>
  <borders count="43">
    <border>
      <left/>
      <right/>
      <top/>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thick">
        <color rgb="FF000000"/>
      </left>
      <right/>
      <top/>
      <bottom/>
      <diagonal/>
    </border>
    <border>
      <left style="thin">
        <color rgb="FF000000"/>
      </left>
      <right/>
      <top style="thin">
        <color rgb="FF000000"/>
      </top>
      <bottom/>
      <diagonal/>
    </border>
    <border>
      <left/>
      <right style="thin">
        <color rgb="FF000000"/>
      </right>
      <top style="thin">
        <color rgb="FF000000"/>
      </top>
      <bottom/>
      <diagonal/>
    </border>
    <border>
      <left/>
      <right style="thick">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style="medium">
        <color rgb="FF000000"/>
      </right>
      <top style="medium">
        <color rgb="FF000000"/>
      </top>
      <bottom style="medium">
        <color rgb="FF000000"/>
      </bottom>
      <diagonal/>
    </border>
    <border>
      <left style="thin">
        <color rgb="FF81829A"/>
      </left>
      <right/>
      <top style="thin">
        <color rgb="FF81829A"/>
      </top>
      <bottom style="thin">
        <color rgb="FF000000"/>
      </bottom>
      <diagonal/>
    </border>
    <border>
      <left/>
      <right/>
      <top style="thin">
        <color rgb="FF81829A"/>
      </top>
      <bottom style="thin">
        <color rgb="FF000000"/>
      </bottom>
      <diagonal/>
    </border>
    <border>
      <left/>
      <right style="thin">
        <color rgb="FF81829A"/>
      </right>
      <top style="thin">
        <color rgb="FF81829A"/>
      </top>
      <bottom style="thin">
        <color rgb="FF000000"/>
      </bottom>
      <diagonal/>
    </border>
    <border>
      <left/>
      <right/>
      <top style="thin">
        <color rgb="FF000000"/>
      </top>
      <bottom/>
      <diagonal/>
    </border>
    <border>
      <left style="thin">
        <color rgb="FF81829A"/>
      </left>
      <right/>
      <top style="hair">
        <color rgb="FF81829A"/>
      </top>
      <bottom style="hair">
        <color rgb="FF81829A"/>
      </bottom>
      <diagonal/>
    </border>
    <border>
      <left/>
      <right style="hair">
        <color rgb="FF81829A"/>
      </right>
      <top style="hair">
        <color rgb="FF81829A"/>
      </top>
      <bottom style="hair">
        <color rgb="FF81829A"/>
      </bottom>
      <diagonal/>
    </border>
    <border>
      <left style="hair">
        <color rgb="FF81829A"/>
      </left>
      <right style="hair">
        <color rgb="FF81829A"/>
      </right>
      <top style="hair">
        <color rgb="FF81829A"/>
      </top>
      <bottom style="hair">
        <color rgb="FF81829A"/>
      </bottom>
      <diagonal/>
    </border>
    <border>
      <left style="hair">
        <color rgb="FF81829A"/>
      </left>
      <right/>
      <top style="hair">
        <color rgb="FF81829A"/>
      </top>
      <bottom style="thin">
        <color rgb="FF81829A"/>
      </bottom>
      <diagonal/>
    </border>
    <border>
      <left/>
      <right/>
      <top style="hair">
        <color rgb="FF81829A"/>
      </top>
      <bottom style="thin">
        <color rgb="FF81829A"/>
      </bottom>
      <diagonal/>
    </border>
    <border>
      <left/>
      <right style="thin">
        <color rgb="FF81829A"/>
      </right>
      <top style="hair">
        <color rgb="FF81829A"/>
      </top>
      <bottom style="thin">
        <color rgb="FF81829A"/>
      </bottom>
      <diagonal/>
    </border>
    <border>
      <left style="thin">
        <color rgb="FF81829A"/>
      </left>
      <right/>
      <top style="hair">
        <color rgb="FF81829A"/>
      </top>
      <bottom style="thin">
        <color rgb="FF81829A"/>
      </bottom>
      <diagonal/>
    </border>
    <border>
      <left/>
      <right style="hair">
        <color rgb="FF81829A"/>
      </right>
      <top style="hair">
        <color rgb="FF81829A"/>
      </top>
      <bottom style="thin">
        <color rgb="FF81829A"/>
      </bottom>
      <diagonal/>
    </border>
    <border>
      <left style="thin">
        <color rgb="FF81829A"/>
      </left>
      <right style="thin">
        <color rgb="FF81829A"/>
      </right>
      <top style="thin">
        <color rgb="FF81829A"/>
      </top>
      <bottom style="thin">
        <color rgb="FF81829A"/>
      </bottom>
      <diagonal/>
    </border>
    <border>
      <left style="medium">
        <color rgb="FF000000"/>
      </left>
      <right style="medium">
        <color rgb="FF000000"/>
      </right>
      <top style="medium">
        <color rgb="FF000000"/>
      </top>
      <bottom/>
      <diagonal/>
    </border>
    <border>
      <left style="medium">
        <color rgb="FF000000"/>
      </left>
      <right style="medium">
        <color rgb="FF000000"/>
      </right>
      <top style="thin">
        <color rgb="FF000000"/>
      </top>
      <bottom style="thin">
        <color rgb="FF000000"/>
      </bottom>
      <diagonal/>
    </border>
    <border>
      <left style="thick">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
      <left style="thin">
        <color rgb="FF000000"/>
      </left>
      <right style="thin">
        <color rgb="FF000000"/>
      </right>
      <top/>
      <bottom/>
      <diagonal/>
    </border>
  </borders>
  <cellStyleXfs count="1">
    <xf numFmtId="0" fontId="0" fillId="0" borderId="0"/>
  </cellStyleXfs>
  <cellXfs count="94">
    <xf numFmtId="0" fontId="0" fillId="0" borderId="0" xfId="0" applyFont="1" applyAlignment="1"/>
    <xf numFmtId="0" fontId="0" fillId="2" borderId="5" xfId="0" applyFont="1" applyFill="1" applyBorder="1"/>
    <xf numFmtId="0" fontId="0" fillId="2" borderId="13" xfId="0" applyFont="1" applyFill="1" applyBorder="1"/>
    <xf numFmtId="0" fontId="0" fillId="2" borderId="14" xfId="0" applyFont="1" applyFill="1" applyBorder="1"/>
    <xf numFmtId="0" fontId="0" fillId="2" borderId="15" xfId="0" applyFont="1" applyFill="1" applyBorder="1"/>
    <xf numFmtId="0" fontId="0" fillId="2" borderId="16" xfId="0" applyFont="1" applyFill="1" applyBorder="1"/>
    <xf numFmtId="0" fontId="3" fillId="2" borderId="5" xfId="0" applyFont="1" applyFill="1" applyBorder="1" applyAlignment="1">
      <alignment horizontal="center"/>
    </xf>
    <xf numFmtId="0" fontId="0" fillId="2" borderId="19" xfId="0" applyFont="1" applyFill="1" applyBorder="1"/>
    <xf numFmtId="0" fontId="7" fillId="6" borderId="2" xfId="0" applyFont="1" applyFill="1" applyBorder="1" applyAlignment="1">
      <alignment horizontal="center" vertical="center"/>
    </xf>
    <xf numFmtId="14" fontId="3" fillId="2" borderId="5" xfId="0" applyNumberFormat="1" applyFont="1" applyFill="1" applyBorder="1" applyAlignment="1">
      <alignment horizontal="center"/>
    </xf>
    <xf numFmtId="0" fontId="6" fillId="2" borderId="5" xfId="0" applyFont="1" applyFill="1" applyBorder="1" applyAlignment="1">
      <alignment vertical="center"/>
    </xf>
    <xf numFmtId="0" fontId="9" fillId="2" borderId="5" xfId="0" applyFont="1" applyFill="1" applyBorder="1" applyAlignment="1">
      <alignment horizontal="center" vertical="center"/>
    </xf>
    <xf numFmtId="0" fontId="10" fillId="2" borderId="5" xfId="0" applyFont="1" applyFill="1" applyBorder="1"/>
    <xf numFmtId="0" fontId="8" fillId="2" borderId="5" xfId="0" applyFont="1" applyFill="1" applyBorder="1" applyAlignment="1">
      <alignment horizontal="center" vertical="center"/>
    </xf>
    <xf numFmtId="0" fontId="11" fillId="2" borderId="27" xfId="0" applyFont="1" applyFill="1" applyBorder="1" applyAlignment="1">
      <alignment horizontal="center" vertical="center"/>
    </xf>
    <xf numFmtId="0" fontId="11" fillId="2" borderId="5" xfId="0" applyFont="1" applyFill="1" applyBorder="1" applyAlignment="1">
      <alignment horizontal="center" vertical="center"/>
    </xf>
    <xf numFmtId="49" fontId="13" fillId="2" borderId="30" xfId="0" applyNumberFormat="1" applyFont="1" applyFill="1" applyBorder="1" applyAlignment="1">
      <alignment horizontal="center" vertical="center" wrapText="1"/>
    </xf>
    <xf numFmtId="49" fontId="0" fillId="2" borderId="5" xfId="0" applyNumberFormat="1" applyFont="1" applyFill="1" applyBorder="1" applyAlignment="1">
      <alignment horizontal="left" vertical="top" wrapText="1"/>
    </xf>
    <xf numFmtId="0" fontId="14" fillId="2" borderId="5" xfId="0" applyFont="1" applyFill="1" applyBorder="1" applyAlignment="1">
      <alignment wrapText="1"/>
    </xf>
    <xf numFmtId="0" fontId="8" fillId="8" borderId="36" xfId="0" applyFont="1" applyFill="1" applyBorder="1" applyAlignment="1">
      <alignment horizontal="center" vertical="center" wrapText="1"/>
    </xf>
    <xf numFmtId="0" fontId="11" fillId="0" borderId="0" xfId="0" applyFont="1" applyAlignment="1">
      <alignment horizontal="center" vertical="center" wrapText="1"/>
    </xf>
    <xf numFmtId="0" fontId="15" fillId="8" borderId="36"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5" fillId="6" borderId="37" xfId="0" applyFont="1" applyFill="1" applyBorder="1" applyAlignment="1">
      <alignment horizontal="center" vertical="center" wrapText="1"/>
    </xf>
    <xf numFmtId="0" fontId="15" fillId="6" borderId="23" xfId="0" applyFont="1" applyFill="1" applyBorder="1" applyAlignment="1">
      <alignment horizontal="center" vertical="center" wrapText="1"/>
    </xf>
    <xf numFmtId="0" fontId="15" fillId="6" borderId="5" xfId="0" applyFont="1" applyFill="1" applyBorder="1" applyAlignment="1">
      <alignment horizontal="center" vertical="center" wrapText="1"/>
    </xf>
    <xf numFmtId="0" fontId="16" fillId="2" borderId="5" xfId="0" applyFont="1" applyFill="1" applyBorder="1" applyAlignment="1">
      <alignment wrapText="1"/>
    </xf>
    <xf numFmtId="0" fontId="0" fillId="0" borderId="0" xfId="0" applyFont="1"/>
    <xf numFmtId="0" fontId="8" fillId="4" borderId="2" xfId="0" applyFont="1" applyFill="1" applyBorder="1" applyAlignment="1">
      <alignment horizontal="center" vertical="center" wrapText="1"/>
    </xf>
    <xf numFmtId="0" fontId="15" fillId="0" borderId="0" xfId="0" applyFont="1" applyAlignment="1">
      <alignment vertical="center"/>
    </xf>
    <xf numFmtId="0" fontId="11" fillId="0" borderId="2" xfId="0" applyFont="1" applyBorder="1" applyAlignment="1">
      <alignment horizontal="center" vertical="center"/>
    </xf>
    <xf numFmtId="9" fontId="11" fillId="0" borderId="0" xfId="0" applyNumberFormat="1" applyFont="1" applyAlignment="1">
      <alignment vertical="center"/>
    </xf>
    <xf numFmtId="9" fontId="17" fillId="3" borderId="2" xfId="0" applyNumberFormat="1" applyFont="1" applyFill="1" applyBorder="1" applyAlignment="1">
      <alignment horizontal="center" vertical="center"/>
    </xf>
    <xf numFmtId="0" fontId="11" fillId="0" borderId="0" xfId="0" applyFont="1" applyAlignment="1">
      <alignment vertical="center"/>
    </xf>
    <xf numFmtId="0" fontId="11" fillId="0" borderId="4" xfId="0" applyFont="1" applyBorder="1" applyAlignment="1">
      <alignment vertical="center"/>
    </xf>
    <xf numFmtId="0" fontId="11" fillId="0" borderId="0" xfId="0" applyFont="1" applyAlignment="1">
      <alignment horizontal="left" vertical="center"/>
    </xf>
    <xf numFmtId="0" fontId="11" fillId="2" borderId="19" xfId="0" applyFont="1" applyFill="1" applyBorder="1" applyAlignment="1">
      <alignment vertical="center"/>
    </xf>
    <xf numFmtId="0" fontId="11" fillId="2" borderId="5" xfId="0" applyFont="1" applyFill="1" applyBorder="1" applyAlignment="1">
      <alignment vertical="center"/>
    </xf>
    <xf numFmtId="0" fontId="8" fillId="5" borderId="2" xfId="0" applyFont="1" applyFill="1" applyBorder="1" applyAlignment="1">
      <alignment horizontal="center" vertical="center" wrapText="1"/>
    </xf>
    <xf numFmtId="0" fontId="0" fillId="0" borderId="4" xfId="0" applyFont="1" applyBorder="1"/>
    <xf numFmtId="0" fontId="8" fillId="6" borderId="2" xfId="0" applyFont="1" applyFill="1" applyBorder="1" applyAlignment="1">
      <alignment horizontal="center" vertical="center" wrapText="1"/>
    </xf>
    <xf numFmtId="0" fontId="8" fillId="7" borderId="2" xfId="0" applyFont="1" applyFill="1" applyBorder="1" applyAlignment="1">
      <alignment horizontal="center" vertical="center" wrapText="1"/>
    </xf>
    <xf numFmtId="0" fontId="8" fillId="9" borderId="2" xfId="0" applyFont="1" applyFill="1" applyBorder="1" applyAlignment="1">
      <alignment horizontal="center" vertical="center" wrapText="1"/>
    </xf>
    <xf numFmtId="0" fontId="15" fillId="2" borderId="5" xfId="0" applyFont="1" applyFill="1" applyBorder="1" applyAlignment="1">
      <alignment vertical="center"/>
    </xf>
    <xf numFmtId="0" fontId="11" fillId="2" borderId="5" xfId="0" applyFont="1" applyFill="1" applyBorder="1" applyAlignment="1">
      <alignment horizontal="left" vertical="center"/>
    </xf>
    <xf numFmtId="0" fontId="18" fillId="2" borderId="5" xfId="0" applyFont="1" applyFill="1" applyBorder="1" applyAlignment="1">
      <alignment vertical="center"/>
    </xf>
    <xf numFmtId="0" fontId="19" fillId="2" borderId="5" xfId="0" applyFont="1" applyFill="1" applyBorder="1"/>
    <xf numFmtId="0" fontId="0" fillId="2" borderId="39" xfId="0" applyFont="1" applyFill="1" applyBorder="1"/>
    <xf numFmtId="0" fontId="0" fillId="2" borderId="40" xfId="0" applyFont="1" applyFill="1" applyBorder="1"/>
    <xf numFmtId="0" fontId="0" fillId="2" borderId="41" xfId="0" applyFont="1" applyFill="1" applyBorder="1"/>
    <xf numFmtId="0" fontId="4" fillId="6" borderId="2"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42" xfId="0" applyFont="1" applyFill="1" applyBorder="1" applyAlignment="1">
      <alignment horizontal="center" vertical="center" wrapText="1"/>
    </xf>
    <xf numFmtId="0" fontId="4" fillId="6" borderId="5" xfId="0" applyFont="1" applyFill="1" applyBorder="1" applyAlignment="1">
      <alignment horizontal="center" vertical="center" wrapText="1"/>
    </xf>
    <xf numFmtId="2" fontId="0" fillId="0" borderId="0" xfId="0" applyNumberFormat="1" applyFont="1"/>
    <xf numFmtId="0" fontId="20" fillId="0" borderId="0" xfId="0" applyFont="1"/>
    <xf numFmtId="0" fontId="2" fillId="0" borderId="0" xfId="0" applyFont="1" applyAlignment="1">
      <alignment vertical="center"/>
    </xf>
    <xf numFmtId="0" fontId="5" fillId="0" borderId="0" xfId="0" applyFont="1" applyAlignment="1">
      <alignment vertical="center" wrapText="1"/>
    </xf>
    <xf numFmtId="0" fontId="2" fillId="0" borderId="0" xfId="0" applyFont="1" applyAlignment="1">
      <alignment vertical="center" wrapText="1"/>
    </xf>
    <xf numFmtId="164" fontId="0" fillId="0" borderId="0" xfId="0" applyNumberFormat="1" applyFont="1"/>
    <xf numFmtId="165" fontId="0" fillId="0" borderId="0" xfId="0" applyNumberFormat="1" applyFont="1"/>
    <xf numFmtId="166" fontId="0" fillId="0" borderId="0" xfId="0" applyNumberFormat="1" applyFont="1"/>
    <xf numFmtId="167" fontId="0" fillId="0" borderId="0" xfId="0" applyNumberFormat="1" applyFont="1"/>
    <xf numFmtId="0" fontId="24" fillId="8" borderId="23" xfId="0" applyFont="1" applyFill="1" applyBorder="1" applyAlignment="1">
      <alignment horizontal="center" vertical="center" wrapText="1"/>
    </xf>
    <xf numFmtId="9" fontId="11" fillId="10" borderId="2" xfId="0" applyNumberFormat="1" applyFont="1" applyFill="1" applyBorder="1" applyAlignment="1">
      <alignment horizontal="center" vertical="center"/>
    </xf>
    <xf numFmtId="9" fontId="11" fillId="11" borderId="2" xfId="0" applyNumberFormat="1" applyFont="1" applyFill="1" applyBorder="1" applyAlignment="1">
      <alignment horizontal="center" vertical="center"/>
    </xf>
    <xf numFmtId="9" fontId="25" fillId="10" borderId="23" xfId="0" applyNumberFormat="1" applyFont="1" applyFill="1" applyBorder="1" applyAlignment="1">
      <alignment horizontal="center" vertical="center"/>
    </xf>
    <xf numFmtId="0" fontId="11" fillId="0" borderId="38" xfId="0" applyFont="1" applyBorder="1" applyAlignment="1">
      <alignment horizontal="justify" vertical="center" wrapText="1"/>
    </xf>
    <xf numFmtId="0" fontId="22" fillId="0" borderId="4" xfId="0" applyFont="1" applyBorder="1" applyAlignment="1">
      <alignment horizontal="justify" vertical="center" wrapText="1"/>
    </xf>
    <xf numFmtId="0" fontId="11" fillId="0" borderId="4" xfId="0" applyFont="1" applyBorder="1" applyAlignment="1">
      <alignment horizontal="justify" vertical="center" wrapText="1"/>
    </xf>
    <xf numFmtId="0" fontId="3" fillId="2" borderId="17" xfId="0" applyFont="1" applyFill="1" applyBorder="1" applyAlignment="1">
      <alignment horizontal="center" vertical="center"/>
    </xf>
    <xf numFmtId="0" fontId="1" fillId="0" borderId="1" xfId="0" applyFont="1" applyBorder="1" applyAlignment="1">
      <alignment vertical="center"/>
    </xf>
    <xf numFmtId="0" fontId="1" fillId="0" borderId="18" xfId="0" applyFont="1" applyBorder="1" applyAlignment="1">
      <alignment vertical="center"/>
    </xf>
    <xf numFmtId="0" fontId="1" fillId="0" borderId="20" xfId="0" applyFont="1" applyBorder="1" applyAlignment="1">
      <alignment vertical="center"/>
    </xf>
    <xf numFmtId="0" fontId="1" fillId="0" borderId="21" xfId="0" applyFont="1" applyBorder="1" applyAlignment="1">
      <alignment vertical="center"/>
    </xf>
    <xf numFmtId="0" fontId="1" fillId="0" borderId="22" xfId="0" applyFont="1" applyBorder="1" applyAlignment="1">
      <alignment vertical="center"/>
    </xf>
    <xf numFmtId="0" fontId="7" fillId="6" borderId="6" xfId="0" applyFont="1" applyFill="1" applyBorder="1" applyAlignment="1">
      <alignment horizontal="center" vertical="center" wrapText="1"/>
    </xf>
    <xf numFmtId="0" fontId="1" fillId="0" borderId="8" xfId="0" applyFont="1" applyBorder="1"/>
    <xf numFmtId="14" fontId="3" fillId="2" borderId="3" xfId="0" applyNumberFormat="1" applyFont="1" applyFill="1" applyBorder="1" applyAlignment="1">
      <alignment horizontal="center" vertical="center"/>
    </xf>
    <xf numFmtId="0" fontId="1" fillId="0" borderId="7" xfId="0" applyFont="1" applyBorder="1" applyAlignment="1">
      <alignment vertical="center"/>
    </xf>
    <xf numFmtId="0" fontId="1" fillId="0" borderId="4" xfId="0" applyFont="1" applyBorder="1" applyAlignment="1">
      <alignment vertical="center"/>
    </xf>
    <xf numFmtId="0" fontId="8" fillId="6" borderId="10" xfId="0" applyFont="1" applyFill="1" applyBorder="1" applyAlignment="1">
      <alignment horizontal="center" vertical="center" wrapText="1"/>
    </xf>
    <xf numFmtId="0" fontId="1" fillId="0" borderId="11" xfId="0" applyFont="1" applyBorder="1"/>
    <xf numFmtId="0" fontId="1" fillId="0" borderId="12" xfId="0" applyFont="1" applyBorder="1"/>
    <xf numFmtId="49" fontId="12" fillId="2" borderId="34" xfId="0" applyNumberFormat="1" applyFont="1" applyFill="1" applyBorder="1" applyAlignment="1">
      <alignment horizontal="justify" vertical="center" wrapText="1"/>
    </xf>
    <xf numFmtId="0" fontId="1" fillId="0" borderId="35" xfId="0" applyFont="1" applyBorder="1" applyAlignment="1">
      <alignment horizontal="justify"/>
    </xf>
    <xf numFmtId="0" fontId="8" fillId="6" borderId="24" xfId="0" applyFont="1" applyFill="1" applyBorder="1" applyAlignment="1">
      <alignment horizontal="center" vertical="center"/>
    </xf>
    <xf numFmtId="0" fontId="1" fillId="0" borderId="25" xfId="0" applyFont="1" applyBorder="1"/>
    <xf numFmtId="0" fontId="1" fillId="0" borderId="26" xfId="0" applyFont="1" applyBorder="1"/>
    <xf numFmtId="49" fontId="12" fillId="2" borderId="28" xfId="0" applyNumberFormat="1" applyFont="1" applyFill="1" applyBorder="1" applyAlignment="1">
      <alignment horizontal="justify" vertical="center" wrapText="1"/>
    </xf>
    <xf numFmtId="0" fontId="1" fillId="0" borderId="29" xfId="0" applyFont="1" applyBorder="1" applyAlignment="1">
      <alignment horizontal="justify"/>
    </xf>
    <xf numFmtId="49" fontId="23" fillId="2" borderId="31" xfId="0" applyNumberFormat="1" applyFont="1" applyFill="1" applyBorder="1" applyAlignment="1">
      <alignment horizontal="justify" vertical="center" wrapText="1"/>
    </xf>
    <xf numFmtId="0" fontId="1" fillId="0" borderId="32" xfId="0" applyFont="1" applyBorder="1" applyAlignment="1">
      <alignment horizontal="justify" vertical="center" wrapText="1"/>
    </xf>
    <xf numFmtId="0" fontId="1" fillId="0" borderId="33" xfId="0" applyFont="1" applyBorder="1" applyAlignment="1">
      <alignment horizontal="justify" vertical="center" wrapText="1"/>
    </xf>
  </cellXfs>
  <cellStyles count="1">
    <cellStyle name="Normal" xfId="0" builtinId="0"/>
  </cellStyles>
  <dxfs count="22">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none"/>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2171700</xdr:colOff>
      <xdr:row>6</xdr:row>
      <xdr:rowOff>85725</xdr:rowOff>
    </xdr:from>
    <xdr:ext cx="5248275" cy="2390775"/>
    <xdr:pic>
      <xdr:nvPicPr>
        <xdr:cNvPr id="2" name="image6.png">
          <a:extLst>
            <a:ext uri="{FF2B5EF4-FFF2-40B4-BE49-F238E27FC236}">
              <a16:creationId xmlns="" xmlns:a16="http://schemas.microsoft.com/office/drawing/2014/main" id="{00000000-0008-0000-08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
  <sheetViews>
    <sheetView tabSelected="1" topLeftCell="F1" zoomScale="87" zoomScaleNormal="87" workbookViewId="0">
      <selection activeCell="F19" sqref="F19:M19"/>
    </sheetView>
  </sheetViews>
  <sheetFormatPr baseColWidth="10" defaultColWidth="0" defaultRowHeight="15" customHeight="1" zeroHeight="1" x14ac:dyDescent="0.2"/>
  <cols>
    <col min="1" max="1" width="3.140625" customWidth="1"/>
    <col min="2" max="2" width="3.42578125" customWidth="1"/>
    <col min="3" max="3" width="35.5703125" customWidth="1"/>
    <col min="4" max="4" width="2.5703125" customWidth="1"/>
    <col min="5" max="5" width="38.7109375" customWidth="1"/>
    <col min="6" max="6" width="10.85546875" customWidth="1"/>
    <col min="7" max="7" width="23.42578125" customWidth="1"/>
    <col min="8" max="8" width="7.5703125" customWidth="1"/>
    <col min="9" max="9" width="74.28515625" customWidth="1"/>
    <col min="10" max="10" width="5.85546875" customWidth="1"/>
    <col min="11" max="11" width="33" customWidth="1"/>
    <col min="12" max="12" width="4.28515625" customWidth="1"/>
    <col min="13" max="13" width="78.7109375" customWidth="1"/>
    <col min="14" max="14" width="5.85546875" customWidth="1"/>
    <col min="15" max="15" width="24.85546875" customWidth="1"/>
    <col min="16" max="16" width="7" customWidth="1"/>
    <col min="17" max="17" width="11.42578125" customWidth="1"/>
    <col min="18" max="22" width="11.42578125" hidden="1"/>
  </cols>
  <sheetData>
    <row r="1" spans="1:22" ht="12.75" customHeight="1" x14ac:dyDescent="0.2">
      <c r="A1" s="1"/>
      <c r="B1" s="1"/>
      <c r="C1" s="1"/>
      <c r="D1" s="1"/>
      <c r="E1" s="1"/>
      <c r="F1" s="1"/>
      <c r="G1" s="1"/>
      <c r="H1" s="1"/>
      <c r="I1" s="1"/>
      <c r="J1" s="1"/>
      <c r="K1" s="1"/>
      <c r="L1" s="1"/>
      <c r="M1" s="1"/>
      <c r="N1" s="1"/>
      <c r="O1" s="1"/>
      <c r="P1" s="1"/>
      <c r="Q1" s="1"/>
      <c r="R1" s="1"/>
      <c r="S1" s="1"/>
      <c r="T1" s="1"/>
      <c r="U1" s="1"/>
      <c r="V1" s="1"/>
    </row>
    <row r="2" spans="1:22" ht="18" customHeight="1" x14ac:dyDescent="0.2">
      <c r="A2" s="1"/>
      <c r="B2" s="2"/>
      <c r="C2" s="3"/>
      <c r="D2" s="3"/>
      <c r="E2" s="3"/>
      <c r="F2" s="3"/>
      <c r="G2" s="3"/>
      <c r="H2" s="3"/>
      <c r="I2" s="3"/>
      <c r="J2" s="3"/>
      <c r="K2" s="3"/>
      <c r="L2" s="3"/>
      <c r="M2" s="3"/>
      <c r="N2" s="3"/>
      <c r="O2" s="3"/>
      <c r="P2" s="4"/>
      <c r="Q2" s="1"/>
      <c r="R2" s="1"/>
      <c r="S2" s="1"/>
      <c r="T2" s="1"/>
      <c r="U2" s="1"/>
      <c r="V2" s="1"/>
    </row>
    <row r="3" spans="1:22" ht="18" customHeight="1" x14ac:dyDescent="0.3">
      <c r="A3" s="1"/>
      <c r="B3" s="5"/>
      <c r="C3" s="1"/>
      <c r="D3" s="1"/>
      <c r="E3" s="76" t="s">
        <v>9</v>
      </c>
      <c r="F3" s="70" t="s">
        <v>141</v>
      </c>
      <c r="G3" s="71"/>
      <c r="H3" s="71"/>
      <c r="I3" s="71"/>
      <c r="J3" s="71"/>
      <c r="K3" s="71"/>
      <c r="L3" s="71"/>
      <c r="M3" s="72"/>
      <c r="N3" s="6"/>
      <c r="O3" s="6"/>
      <c r="P3" s="7"/>
      <c r="Q3" s="1"/>
      <c r="R3" s="1"/>
      <c r="S3" s="1"/>
      <c r="T3" s="1"/>
      <c r="U3" s="1"/>
      <c r="V3" s="1"/>
    </row>
    <row r="4" spans="1:22" ht="18" customHeight="1" x14ac:dyDescent="0.3">
      <c r="A4" s="1"/>
      <c r="B4" s="5"/>
      <c r="C4" s="1"/>
      <c r="D4" s="1"/>
      <c r="E4" s="77"/>
      <c r="F4" s="73"/>
      <c r="G4" s="74"/>
      <c r="H4" s="74"/>
      <c r="I4" s="74"/>
      <c r="J4" s="74"/>
      <c r="K4" s="74"/>
      <c r="L4" s="74"/>
      <c r="M4" s="75"/>
      <c r="N4" s="6"/>
      <c r="O4" s="6"/>
      <c r="P4" s="7"/>
      <c r="Q4" s="1"/>
      <c r="R4" s="1"/>
      <c r="S4" s="1"/>
      <c r="T4" s="1"/>
      <c r="U4" s="1"/>
      <c r="V4" s="1"/>
    </row>
    <row r="5" spans="1:22" ht="41.25" customHeight="1" x14ac:dyDescent="0.3">
      <c r="A5" s="1"/>
      <c r="B5" s="5"/>
      <c r="C5" s="1"/>
      <c r="D5" s="1"/>
      <c r="E5" s="8" t="s">
        <v>10</v>
      </c>
      <c r="F5" s="78" t="s">
        <v>145</v>
      </c>
      <c r="G5" s="79"/>
      <c r="H5" s="79"/>
      <c r="I5" s="79"/>
      <c r="J5" s="79"/>
      <c r="K5" s="79"/>
      <c r="L5" s="79"/>
      <c r="M5" s="80"/>
      <c r="N5" s="9"/>
      <c r="O5" s="9"/>
      <c r="P5" s="7"/>
      <c r="Q5" s="1"/>
      <c r="R5" s="1"/>
      <c r="S5" s="1"/>
      <c r="T5" s="1"/>
      <c r="U5" s="1"/>
      <c r="V5" s="1"/>
    </row>
    <row r="6" spans="1:22" ht="18" customHeight="1" x14ac:dyDescent="0.3">
      <c r="A6" s="1"/>
      <c r="B6" s="5"/>
      <c r="C6" s="1"/>
      <c r="D6" s="1"/>
      <c r="E6" s="10"/>
      <c r="F6" s="9"/>
      <c r="G6" s="9"/>
      <c r="H6" s="9"/>
      <c r="I6" s="9"/>
      <c r="J6" s="9"/>
      <c r="K6" s="9"/>
      <c r="L6" s="9"/>
      <c r="M6" s="1"/>
      <c r="N6" s="1"/>
      <c r="O6" s="1"/>
      <c r="P6" s="7"/>
      <c r="Q6" s="1"/>
      <c r="R6" s="1"/>
      <c r="S6" s="1"/>
      <c r="T6" s="1"/>
      <c r="U6" s="1"/>
      <c r="V6" s="1"/>
    </row>
    <row r="7" spans="1:22" ht="93" customHeight="1" x14ac:dyDescent="0.2">
      <c r="A7" s="1"/>
      <c r="B7" s="5"/>
      <c r="C7" s="1"/>
      <c r="D7" s="1"/>
      <c r="E7" s="1"/>
      <c r="F7" s="1"/>
      <c r="G7" s="1"/>
      <c r="H7" s="1"/>
      <c r="I7" s="81" t="s">
        <v>11</v>
      </c>
      <c r="J7" s="82"/>
      <c r="K7" s="83"/>
      <c r="L7" s="1"/>
      <c r="M7" s="66">
        <v>0.88</v>
      </c>
      <c r="N7" s="11"/>
      <c r="O7" s="11"/>
      <c r="P7" s="7"/>
      <c r="Q7" s="1"/>
      <c r="R7" s="1"/>
      <c r="S7" s="1"/>
      <c r="T7" s="1"/>
      <c r="U7" s="1"/>
      <c r="V7" s="1"/>
    </row>
    <row r="8" spans="1:22" ht="18" customHeight="1" x14ac:dyDescent="0.25">
      <c r="A8" s="1"/>
      <c r="B8" s="5"/>
      <c r="C8" s="1"/>
      <c r="D8" s="1"/>
      <c r="E8" s="1"/>
      <c r="F8" s="1"/>
      <c r="G8" s="1"/>
      <c r="H8" s="1"/>
      <c r="I8" s="1"/>
      <c r="J8" s="1"/>
      <c r="K8" s="1"/>
      <c r="L8" s="1"/>
      <c r="M8" s="12"/>
      <c r="N8" s="12"/>
      <c r="O8" s="12"/>
      <c r="P8" s="7"/>
      <c r="Q8" s="1"/>
      <c r="R8" s="1"/>
      <c r="S8" s="1"/>
      <c r="T8" s="1"/>
      <c r="U8" s="1"/>
      <c r="V8" s="1"/>
    </row>
    <row r="9" spans="1:22" ht="18" customHeight="1" x14ac:dyDescent="0.2">
      <c r="A9" s="1"/>
      <c r="B9" s="5"/>
      <c r="C9" s="1"/>
      <c r="D9" s="1"/>
      <c r="E9" s="1"/>
      <c r="F9" s="1"/>
      <c r="G9" s="1"/>
      <c r="H9" s="1"/>
      <c r="I9" s="1"/>
      <c r="J9" s="1"/>
      <c r="K9" s="1"/>
      <c r="L9" s="1"/>
      <c r="M9" s="1"/>
      <c r="N9" s="1"/>
      <c r="O9" s="1"/>
      <c r="P9" s="7"/>
      <c r="Q9" s="1"/>
      <c r="R9" s="1"/>
      <c r="S9" s="1"/>
      <c r="T9" s="1"/>
      <c r="U9" s="1"/>
      <c r="V9" s="1"/>
    </row>
    <row r="10" spans="1:22" ht="12.75" customHeight="1" x14ac:dyDescent="0.2">
      <c r="A10" s="1"/>
      <c r="B10" s="5"/>
      <c r="C10" s="1"/>
      <c r="D10" s="1"/>
      <c r="E10" s="1"/>
      <c r="F10" s="1"/>
      <c r="G10" s="1"/>
      <c r="H10" s="1"/>
      <c r="I10" s="1"/>
      <c r="J10" s="1"/>
      <c r="K10" s="1"/>
      <c r="L10" s="1"/>
      <c r="M10" s="1"/>
      <c r="N10" s="1"/>
      <c r="O10" s="1"/>
      <c r="P10" s="7"/>
      <c r="Q10" s="1"/>
      <c r="R10" s="1"/>
      <c r="S10" s="1"/>
      <c r="T10" s="1"/>
      <c r="U10" s="1"/>
      <c r="V10" s="1"/>
    </row>
    <row r="11" spans="1:22" ht="12.75" customHeight="1" x14ac:dyDescent="0.2">
      <c r="A11" s="1"/>
      <c r="B11" s="5"/>
      <c r="C11" s="1"/>
      <c r="D11" s="1"/>
      <c r="E11" s="1"/>
      <c r="F11" s="1"/>
      <c r="G11" s="1"/>
      <c r="H11" s="1"/>
      <c r="I11" s="1"/>
      <c r="J11" s="1"/>
      <c r="K11" s="1"/>
      <c r="L11" s="1"/>
      <c r="M11" s="1"/>
      <c r="N11" s="1"/>
      <c r="O11" s="1"/>
      <c r="P11" s="7"/>
      <c r="Q11" s="1"/>
      <c r="R11" s="1"/>
      <c r="S11" s="1"/>
      <c r="T11" s="1"/>
      <c r="U11" s="1"/>
      <c r="V11" s="1"/>
    </row>
    <row r="12" spans="1:22" ht="12.75" customHeight="1" x14ac:dyDescent="0.2">
      <c r="A12" s="1"/>
      <c r="B12" s="5"/>
      <c r="C12" s="1"/>
      <c r="D12" s="1"/>
      <c r="E12" s="1"/>
      <c r="F12" s="1"/>
      <c r="G12" s="1"/>
      <c r="H12" s="1"/>
      <c r="I12" s="1"/>
      <c r="J12" s="1"/>
      <c r="K12" s="1"/>
      <c r="L12" s="1"/>
      <c r="M12" s="1"/>
      <c r="N12" s="1"/>
      <c r="O12" s="1"/>
      <c r="P12" s="7"/>
      <c r="Q12" s="1"/>
      <c r="R12" s="1"/>
      <c r="S12" s="1"/>
      <c r="T12" s="1"/>
      <c r="U12" s="1"/>
      <c r="V12" s="1"/>
    </row>
    <row r="13" spans="1:22" ht="12.75" customHeight="1" x14ac:dyDescent="0.2">
      <c r="A13" s="1"/>
      <c r="B13" s="5"/>
      <c r="C13" s="1"/>
      <c r="D13" s="1"/>
      <c r="E13" s="1"/>
      <c r="F13" s="1"/>
      <c r="G13" s="1"/>
      <c r="H13" s="1"/>
      <c r="I13" s="1"/>
      <c r="J13" s="1"/>
      <c r="K13" s="1"/>
      <c r="L13" s="1"/>
      <c r="M13" s="1"/>
      <c r="N13" s="1"/>
      <c r="O13" s="1"/>
      <c r="P13" s="7"/>
      <c r="Q13" s="1"/>
      <c r="R13" s="1"/>
      <c r="S13" s="1"/>
      <c r="T13" s="1"/>
      <c r="U13" s="1"/>
      <c r="V13" s="1"/>
    </row>
    <row r="14" spans="1:22" ht="12.75" customHeight="1" x14ac:dyDescent="0.2">
      <c r="A14" s="1"/>
      <c r="B14" s="5"/>
      <c r="C14" s="1"/>
      <c r="D14" s="1"/>
      <c r="E14" s="1"/>
      <c r="F14" s="1"/>
      <c r="G14" s="1"/>
      <c r="H14" s="1"/>
      <c r="I14" s="1"/>
      <c r="J14" s="1"/>
      <c r="K14" s="1"/>
      <c r="L14" s="1"/>
      <c r="M14" s="1"/>
      <c r="N14" s="1"/>
      <c r="O14" s="1"/>
      <c r="P14" s="7"/>
      <c r="Q14" s="1"/>
      <c r="R14" s="1"/>
      <c r="S14" s="1"/>
      <c r="T14" s="1"/>
      <c r="U14" s="1"/>
      <c r="V14" s="1"/>
    </row>
    <row r="15" spans="1:22" ht="12.75" customHeight="1" x14ac:dyDescent="0.2">
      <c r="A15" s="1"/>
      <c r="B15" s="5"/>
      <c r="C15" s="1"/>
      <c r="D15" s="1"/>
      <c r="E15" s="1"/>
      <c r="F15" s="1"/>
      <c r="G15" s="1"/>
      <c r="H15" s="1"/>
      <c r="I15" s="1"/>
      <c r="J15" s="1"/>
      <c r="K15" s="1"/>
      <c r="L15" s="1"/>
      <c r="M15" s="1"/>
      <c r="N15" s="1"/>
      <c r="O15" s="1"/>
      <c r="P15" s="7"/>
      <c r="Q15" s="1"/>
      <c r="R15" s="1"/>
      <c r="S15" s="1"/>
      <c r="T15" s="1"/>
      <c r="U15" s="1"/>
      <c r="V15" s="1"/>
    </row>
    <row r="16" spans="1:22" ht="12.75" customHeight="1" x14ac:dyDescent="0.2">
      <c r="A16" s="1"/>
      <c r="B16" s="5"/>
      <c r="C16" s="1"/>
      <c r="D16" s="1"/>
      <c r="E16" s="1"/>
      <c r="F16" s="1"/>
      <c r="G16" s="1"/>
      <c r="H16" s="1"/>
      <c r="I16" s="1"/>
      <c r="J16" s="1"/>
      <c r="K16" s="1"/>
      <c r="L16" s="1"/>
      <c r="M16" s="1"/>
      <c r="N16" s="1"/>
      <c r="O16" s="1"/>
      <c r="P16" s="7"/>
      <c r="Q16" s="1"/>
      <c r="R16" s="1"/>
      <c r="S16" s="1"/>
      <c r="T16" s="1"/>
      <c r="U16" s="1"/>
      <c r="V16" s="1"/>
    </row>
    <row r="17" spans="1:22" ht="12.75" customHeight="1" x14ac:dyDescent="0.2">
      <c r="A17" s="1"/>
      <c r="B17" s="5"/>
      <c r="C17" s="86" t="s">
        <v>12</v>
      </c>
      <c r="D17" s="87"/>
      <c r="E17" s="87"/>
      <c r="F17" s="87"/>
      <c r="G17" s="87"/>
      <c r="H17" s="87"/>
      <c r="I17" s="87"/>
      <c r="J17" s="87"/>
      <c r="K17" s="87"/>
      <c r="L17" s="87"/>
      <c r="M17" s="88"/>
      <c r="N17" s="13"/>
      <c r="O17" s="13"/>
      <c r="P17" s="7"/>
      <c r="Q17" s="1"/>
      <c r="R17" s="1"/>
      <c r="S17" s="1"/>
      <c r="T17" s="1"/>
      <c r="U17" s="1"/>
      <c r="V17" s="1"/>
    </row>
    <row r="18" spans="1:22" ht="15.75" customHeight="1" x14ac:dyDescent="0.2">
      <c r="A18" s="1"/>
      <c r="B18" s="5"/>
      <c r="C18" s="14"/>
      <c r="D18" s="14"/>
      <c r="E18" s="14"/>
      <c r="F18" s="14"/>
      <c r="G18" s="14"/>
      <c r="H18" s="14"/>
      <c r="I18" s="14"/>
      <c r="J18" s="14"/>
      <c r="K18" s="14"/>
      <c r="L18" s="14"/>
      <c r="M18" s="14"/>
      <c r="N18" s="15"/>
      <c r="O18" s="15"/>
      <c r="P18" s="7"/>
      <c r="Q18" s="1"/>
      <c r="R18" s="1"/>
      <c r="S18" s="1"/>
      <c r="T18" s="1"/>
      <c r="U18" s="1"/>
      <c r="V18" s="1"/>
    </row>
    <row r="19" spans="1:22" ht="141.75" customHeight="1" x14ac:dyDescent="0.2">
      <c r="A19" s="1"/>
      <c r="B19" s="5"/>
      <c r="C19" s="89" t="s">
        <v>13</v>
      </c>
      <c r="D19" s="90"/>
      <c r="E19" s="16" t="s">
        <v>16</v>
      </c>
      <c r="F19" s="91" t="s">
        <v>147</v>
      </c>
      <c r="G19" s="92"/>
      <c r="H19" s="92"/>
      <c r="I19" s="92"/>
      <c r="J19" s="92"/>
      <c r="K19" s="92"/>
      <c r="L19" s="92"/>
      <c r="M19" s="93"/>
      <c r="N19" s="17"/>
      <c r="O19" s="17"/>
      <c r="P19" s="7"/>
      <c r="Q19" s="1"/>
      <c r="R19" s="1"/>
      <c r="S19" s="1"/>
      <c r="T19" s="1"/>
      <c r="U19" s="1"/>
      <c r="V19" s="1"/>
    </row>
    <row r="20" spans="1:22" ht="105.75" customHeight="1" x14ac:dyDescent="0.2">
      <c r="A20" s="1"/>
      <c r="B20" s="5"/>
      <c r="C20" s="89" t="s">
        <v>14</v>
      </c>
      <c r="D20" s="90"/>
      <c r="E20" s="16" t="s">
        <v>16</v>
      </c>
      <c r="F20" s="91" t="s">
        <v>149</v>
      </c>
      <c r="G20" s="92"/>
      <c r="H20" s="92"/>
      <c r="I20" s="92"/>
      <c r="J20" s="92"/>
      <c r="K20" s="92"/>
      <c r="L20" s="92"/>
      <c r="M20" s="93"/>
      <c r="N20" s="17"/>
      <c r="O20" s="17"/>
      <c r="P20" s="7"/>
      <c r="Q20" s="1"/>
      <c r="R20" s="1"/>
      <c r="S20" s="1"/>
      <c r="T20" s="1"/>
      <c r="U20" s="1"/>
      <c r="V20" s="1"/>
    </row>
    <row r="21" spans="1:22" ht="143.25" customHeight="1" x14ac:dyDescent="0.2">
      <c r="A21" s="1"/>
      <c r="B21" s="5"/>
      <c r="C21" s="84" t="s">
        <v>15</v>
      </c>
      <c r="D21" s="85"/>
      <c r="E21" s="16" t="s">
        <v>16</v>
      </c>
      <c r="F21" s="91" t="s">
        <v>150</v>
      </c>
      <c r="G21" s="92"/>
      <c r="H21" s="92"/>
      <c r="I21" s="92"/>
      <c r="J21" s="92"/>
      <c r="K21" s="92"/>
      <c r="L21" s="92"/>
      <c r="M21" s="93"/>
      <c r="N21" s="17"/>
      <c r="O21" s="17"/>
      <c r="P21" s="7"/>
      <c r="Q21" s="1"/>
      <c r="R21" s="1"/>
      <c r="S21" s="1"/>
      <c r="T21" s="1"/>
      <c r="U21" s="1"/>
      <c r="V21" s="1"/>
    </row>
    <row r="22" spans="1:22" ht="66" customHeight="1" x14ac:dyDescent="0.2">
      <c r="A22" s="1"/>
      <c r="B22" s="5"/>
      <c r="C22" s="1"/>
      <c r="D22" s="1"/>
      <c r="E22" s="1"/>
      <c r="F22" s="1"/>
      <c r="G22" s="18"/>
      <c r="H22" s="1"/>
      <c r="I22" s="1"/>
      <c r="J22" s="1"/>
      <c r="K22" s="1"/>
      <c r="L22" s="1"/>
      <c r="M22" s="1"/>
      <c r="N22" s="1"/>
      <c r="O22" s="1"/>
      <c r="P22" s="7"/>
      <c r="Q22" s="1"/>
      <c r="R22" s="1"/>
      <c r="S22" s="1"/>
      <c r="T22" s="1"/>
      <c r="U22" s="1"/>
      <c r="V22" s="1"/>
    </row>
    <row r="23" spans="1:22" ht="47.25" x14ac:dyDescent="0.2">
      <c r="A23" s="1"/>
      <c r="B23" s="5"/>
      <c r="C23" s="19" t="s">
        <v>4</v>
      </c>
      <c r="D23" s="20"/>
      <c r="E23" s="21" t="s">
        <v>17</v>
      </c>
      <c r="F23" s="20"/>
      <c r="G23" s="21" t="s">
        <v>18</v>
      </c>
      <c r="H23" s="20"/>
      <c r="I23" s="63" t="s">
        <v>140</v>
      </c>
      <c r="J23" s="22"/>
      <c r="K23" s="23" t="s">
        <v>19</v>
      </c>
      <c r="L23" s="22"/>
      <c r="M23" s="24" t="s">
        <v>20</v>
      </c>
      <c r="N23" s="22"/>
      <c r="O23" s="25" t="s">
        <v>21</v>
      </c>
      <c r="P23" s="7"/>
      <c r="Q23" s="26"/>
      <c r="R23" s="1"/>
      <c r="S23" s="1"/>
      <c r="T23" s="1"/>
      <c r="U23" s="1"/>
      <c r="V23" s="1"/>
    </row>
    <row r="24" spans="1:22" ht="374.25" customHeight="1" x14ac:dyDescent="0.2">
      <c r="A24" s="1"/>
      <c r="B24" s="5"/>
      <c r="C24" s="28" t="s">
        <v>3</v>
      </c>
      <c r="D24" s="29"/>
      <c r="E24" s="30" t="s">
        <v>146</v>
      </c>
      <c r="F24" s="31"/>
      <c r="G24" s="32">
        <v>0.93</v>
      </c>
      <c r="H24" s="31"/>
      <c r="I24" s="67" t="s">
        <v>148</v>
      </c>
      <c r="J24" s="33"/>
      <c r="K24" s="32">
        <v>0.92</v>
      </c>
      <c r="L24" s="34"/>
      <c r="M24" s="68" t="s">
        <v>142</v>
      </c>
      <c r="N24" s="35"/>
      <c r="O24" s="64">
        <f>G24-K24</f>
        <v>1.0000000000000009E-2</v>
      </c>
      <c r="P24" s="36"/>
      <c r="Q24" s="37"/>
      <c r="R24" s="37"/>
      <c r="S24" s="37"/>
      <c r="T24" s="37"/>
      <c r="U24" s="37"/>
      <c r="V24" s="37"/>
    </row>
    <row r="25" spans="1:22" ht="306" customHeight="1" x14ac:dyDescent="0.2">
      <c r="A25" s="1"/>
      <c r="B25" s="5"/>
      <c r="C25" s="38" t="s">
        <v>22</v>
      </c>
      <c r="D25" s="29"/>
      <c r="E25" s="30" t="s">
        <v>146</v>
      </c>
      <c r="F25" s="27"/>
      <c r="G25" s="32">
        <v>0.78</v>
      </c>
      <c r="H25" s="27"/>
      <c r="I25" s="67" t="s">
        <v>152</v>
      </c>
      <c r="J25" s="27"/>
      <c r="K25" s="32">
        <v>0.71</v>
      </c>
      <c r="L25" s="39"/>
      <c r="M25" s="69" t="s">
        <v>151</v>
      </c>
      <c r="N25" s="35"/>
      <c r="O25" s="65">
        <f>G25-K25</f>
        <v>7.0000000000000062E-2</v>
      </c>
      <c r="P25" s="7"/>
      <c r="Q25" s="1"/>
      <c r="R25" s="1"/>
      <c r="S25" s="1"/>
      <c r="T25" s="1"/>
      <c r="U25" s="1"/>
      <c r="V25" s="1"/>
    </row>
    <row r="26" spans="1:22" ht="406.5" customHeight="1" x14ac:dyDescent="0.2">
      <c r="A26" s="1"/>
      <c r="B26" s="5"/>
      <c r="C26" s="40" t="s">
        <v>23</v>
      </c>
      <c r="D26" s="29"/>
      <c r="E26" s="30" t="s">
        <v>146</v>
      </c>
      <c r="F26" s="27"/>
      <c r="G26" s="32">
        <v>0.83</v>
      </c>
      <c r="H26" s="27"/>
      <c r="I26" s="67" t="s">
        <v>153</v>
      </c>
      <c r="J26" s="27"/>
      <c r="K26" s="32">
        <v>0.75</v>
      </c>
      <c r="L26" s="39"/>
      <c r="M26" s="69" t="s">
        <v>154</v>
      </c>
      <c r="N26" s="35"/>
      <c r="O26" s="65">
        <f>G26-K26</f>
        <v>7.999999999999996E-2</v>
      </c>
      <c r="P26" s="7"/>
      <c r="Q26" s="1"/>
      <c r="R26" s="1"/>
      <c r="S26" s="1"/>
      <c r="T26" s="1"/>
      <c r="U26" s="1"/>
      <c r="V26" s="1"/>
    </row>
    <row r="27" spans="1:22" ht="327" customHeight="1" x14ac:dyDescent="0.2">
      <c r="A27" s="1"/>
      <c r="B27" s="5"/>
      <c r="C27" s="41" t="s">
        <v>24</v>
      </c>
      <c r="D27" s="29"/>
      <c r="E27" s="30" t="s">
        <v>146</v>
      </c>
      <c r="F27" s="27"/>
      <c r="G27" s="32">
        <v>0.95</v>
      </c>
      <c r="H27" s="27"/>
      <c r="I27" s="67" t="s">
        <v>156</v>
      </c>
      <c r="J27" s="27"/>
      <c r="K27" s="32">
        <v>0.93</v>
      </c>
      <c r="L27" s="39"/>
      <c r="M27" s="68" t="s">
        <v>143</v>
      </c>
      <c r="N27" s="35"/>
      <c r="O27" s="64">
        <f>G27-K27</f>
        <v>1.9999999999999907E-2</v>
      </c>
      <c r="P27" s="7"/>
      <c r="Q27" s="1"/>
      <c r="R27" s="1"/>
      <c r="S27" s="1"/>
      <c r="T27" s="1"/>
      <c r="U27" s="1"/>
      <c r="V27" s="1"/>
    </row>
    <row r="28" spans="1:22" ht="346.5" customHeight="1" x14ac:dyDescent="0.2">
      <c r="A28" s="1"/>
      <c r="B28" s="5"/>
      <c r="C28" s="42" t="s">
        <v>25</v>
      </c>
      <c r="D28" s="29"/>
      <c r="E28" s="30" t="s">
        <v>146</v>
      </c>
      <c r="F28" s="27"/>
      <c r="G28" s="32">
        <v>0.91</v>
      </c>
      <c r="H28" s="27"/>
      <c r="I28" s="67" t="s">
        <v>155</v>
      </c>
      <c r="J28" s="27"/>
      <c r="K28" s="32">
        <v>0.88</v>
      </c>
      <c r="L28" s="39"/>
      <c r="M28" s="68" t="s">
        <v>144</v>
      </c>
      <c r="N28" s="35"/>
      <c r="O28" s="64">
        <f>G28-K28</f>
        <v>3.0000000000000027E-2</v>
      </c>
      <c r="P28" s="7"/>
      <c r="Q28" s="1"/>
      <c r="R28" s="1"/>
      <c r="S28" s="1"/>
      <c r="T28" s="1"/>
      <c r="U28" s="1"/>
      <c r="V28" s="1"/>
    </row>
    <row r="29" spans="1:22" ht="12.75" customHeight="1" x14ac:dyDescent="0.2">
      <c r="A29" s="1"/>
      <c r="B29" s="5"/>
      <c r="C29" s="43"/>
      <c r="D29" s="43"/>
      <c r="E29" s="15"/>
      <c r="F29" s="1"/>
      <c r="G29" s="1"/>
      <c r="H29" s="1"/>
      <c r="I29" s="1"/>
      <c r="J29" s="1"/>
      <c r="K29" s="1"/>
      <c r="L29" s="1"/>
      <c r="M29" s="44"/>
      <c r="N29" s="44"/>
      <c r="O29" s="44"/>
      <c r="P29" s="7"/>
      <c r="Q29" s="1"/>
      <c r="R29" s="1"/>
      <c r="S29" s="1"/>
      <c r="T29" s="1"/>
      <c r="U29" s="1"/>
      <c r="V29" s="1"/>
    </row>
    <row r="30" spans="1:22" ht="12.75" customHeight="1" x14ac:dyDescent="0.2">
      <c r="A30" s="1"/>
      <c r="B30" s="5"/>
      <c r="C30" s="45"/>
      <c r="D30" s="43"/>
      <c r="E30" s="15"/>
      <c r="F30" s="1"/>
      <c r="G30" s="1"/>
      <c r="H30" s="1"/>
      <c r="I30" s="1"/>
      <c r="J30" s="1"/>
      <c r="K30" s="1"/>
      <c r="L30" s="1"/>
      <c r="M30" s="44"/>
      <c r="N30" s="44"/>
      <c r="O30" s="44"/>
      <c r="P30" s="7"/>
      <c r="Q30" s="1"/>
      <c r="R30" s="1"/>
      <c r="S30" s="1"/>
      <c r="T30" s="1"/>
      <c r="U30" s="1"/>
      <c r="V30" s="1"/>
    </row>
    <row r="31" spans="1:22" ht="12.75" customHeight="1" x14ac:dyDescent="0.2">
      <c r="A31" s="1"/>
      <c r="B31" s="5"/>
      <c r="C31" s="46"/>
      <c r="D31" s="1"/>
      <c r="E31" s="1"/>
      <c r="F31" s="1"/>
      <c r="G31" s="1"/>
      <c r="H31" s="1"/>
      <c r="I31" s="1"/>
      <c r="J31" s="1"/>
      <c r="K31" s="1"/>
      <c r="L31" s="1"/>
      <c r="M31" s="1"/>
      <c r="N31" s="1"/>
      <c r="O31" s="1"/>
      <c r="P31" s="7"/>
      <c r="Q31" s="1"/>
      <c r="R31" s="1"/>
      <c r="S31" s="1"/>
      <c r="T31" s="1"/>
      <c r="U31" s="1"/>
      <c r="V31" s="1"/>
    </row>
    <row r="32" spans="1:22" ht="12.75" customHeight="1" x14ac:dyDescent="0.2">
      <c r="A32" s="1"/>
      <c r="B32" s="47"/>
      <c r="C32" s="48"/>
      <c r="D32" s="48"/>
      <c r="E32" s="48"/>
      <c r="F32" s="48"/>
      <c r="G32" s="48"/>
      <c r="H32" s="48"/>
      <c r="I32" s="48"/>
      <c r="J32" s="48"/>
      <c r="K32" s="48"/>
      <c r="L32" s="48"/>
      <c r="M32" s="48"/>
      <c r="N32" s="48"/>
      <c r="O32" s="48"/>
      <c r="P32" s="49"/>
      <c r="Q32" s="1"/>
      <c r="R32" s="1"/>
      <c r="S32" s="1"/>
      <c r="T32" s="1"/>
      <c r="U32" s="1"/>
      <c r="V32" s="1"/>
    </row>
    <row r="33" spans="1:22" ht="12.75" customHeight="1" x14ac:dyDescent="0.2">
      <c r="A33" s="1"/>
      <c r="B33" s="1"/>
      <c r="C33" s="1"/>
      <c r="D33" s="1"/>
      <c r="E33" s="1"/>
      <c r="F33" s="1"/>
      <c r="G33" s="1"/>
      <c r="H33" s="1"/>
      <c r="I33" s="1"/>
      <c r="J33" s="1"/>
      <c r="K33" s="1"/>
      <c r="L33" s="1"/>
      <c r="M33" s="1"/>
      <c r="N33" s="1"/>
      <c r="O33" s="1"/>
      <c r="P33" s="1"/>
      <c r="Q33" s="1"/>
      <c r="R33" s="1"/>
      <c r="S33" s="1"/>
      <c r="T33" s="1"/>
      <c r="U33" s="1"/>
      <c r="V33" s="1"/>
    </row>
    <row r="34" spans="1:22" ht="12.75" customHeight="1" x14ac:dyDescent="0.2">
      <c r="A34" s="1"/>
      <c r="B34" s="1"/>
      <c r="C34" s="1"/>
      <c r="D34" s="1"/>
      <c r="E34" s="1"/>
      <c r="F34" s="1"/>
      <c r="G34" s="1"/>
      <c r="H34" s="1"/>
      <c r="I34" s="1"/>
      <c r="J34" s="1"/>
      <c r="K34" s="1"/>
      <c r="L34" s="1"/>
      <c r="M34" s="1"/>
      <c r="N34" s="1"/>
      <c r="O34" s="1"/>
      <c r="P34" s="1"/>
      <c r="Q34" s="1"/>
      <c r="R34" s="1"/>
      <c r="S34" s="1"/>
      <c r="T34" s="1"/>
      <c r="U34" s="1"/>
      <c r="V34" s="1"/>
    </row>
    <row r="35" spans="1:22" ht="12.75" hidden="1" customHeight="1" x14ac:dyDescent="0.2">
      <c r="A35" s="1"/>
      <c r="B35" s="1"/>
      <c r="C35" s="1"/>
      <c r="D35" s="1"/>
      <c r="E35" s="1"/>
      <c r="F35" s="1"/>
      <c r="G35" s="1"/>
      <c r="H35" s="1"/>
      <c r="I35" s="1"/>
      <c r="J35" s="1"/>
      <c r="K35" s="1"/>
      <c r="L35" s="1"/>
      <c r="M35" s="1"/>
      <c r="N35" s="1"/>
      <c r="O35" s="1"/>
      <c r="P35" s="1"/>
      <c r="Q35" s="1"/>
      <c r="R35" s="1"/>
      <c r="S35" s="1"/>
      <c r="T35" s="1"/>
      <c r="U35" s="1"/>
      <c r="V35" s="1"/>
    </row>
    <row r="36" spans="1:22" ht="12.75" hidden="1" customHeight="1" x14ac:dyDescent="0.2">
      <c r="A36" s="1"/>
      <c r="B36" s="1"/>
      <c r="C36" s="1"/>
      <c r="D36" s="1"/>
      <c r="E36" s="1"/>
      <c r="F36" s="1"/>
      <c r="G36" s="1"/>
      <c r="H36" s="1"/>
      <c r="I36" s="1"/>
      <c r="J36" s="1"/>
      <c r="K36" s="1"/>
      <c r="L36" s="1"/>
      <c r="M36" s="1"/>
      <c r="N36" s="1"/>
      <c r="O36" s="1"/>
      <c r="P36" s="1"/>
      <c r="Q36" s="1"/>
      <c r="R36" s="1"/>
      <c r="S36" s="1"/>
      <c r="T36" s="1"/>
      <c r="U36" s="1"/>
      <c r="V36" s="1"/>
    </row>
    <row r="37" spans="1:22" ht="12.75" hidden="1" customHeight="1" x14ac:dyDescent="0.2">
      <c r="A37" s="1"/>
      <c r="B37" s="1"/>
      <c r="C37" s="1"/>
      <c r="D37" s="1"/>
      <c r="E37" s="1"/>
      <c r="F37" s="1"/>
      <c r="G37" s="1"/>
      <c r="H37" s="1"/>
      <c r="I37" s="1"/>
      <c r="J37" s="1"/>
      <c r="K37" s="1"/>
      <c r="L37" s="1"/>
      <c r="M37" s="1"/>
      <c r="N37" s="1"/>
      <c r="O37" s="1"/>
      <c r="P37" s="1"/>
      <c r="Q37" s="1"/>
      <c r="R37" s="1"/>
      <c r="S37" s="1"/>
      <c r="T37" s="1"/>
      <c r="U37" s="1"/>
      <c r="V37" s="1"/>
    </row>
    <row r="38" spans="1:22" ht="12.75" hidden="1" customHeight="1" x14ac:dyDescent="0.2">
      <c r="A38" s="1"/>
      <c r="B38" s="1"/>
      <c r="C38" s="1"/>
      <c r="D38" s="1"/>
      <c r="E38" s="1"/>
      <c r="F38" s="1"/>
      <c r="G38" s="1"/>
      <c r="H38" s="1"/>
      <c r="I38" s="1"/>
      <c r="J38" s="1"/>
      <c r="K38" s="1"/>
      <c r="L38" s="1"/>
      <c r="M38" s="1"/>
      <c r="N38" s="1"/>
      <c r="O38" s="1"/>
      <c r="P38" s="1"/>
      <c r="Q38" s="1"/>
      <c r="R38" s="1"/>
      <c r="S38" s="1"/>
      <c r="T38" s="1"/>
      <c r="U38" s="1"/>
      <c r="V38" s="1"/>
    </row>
    <row r="39" spans="1:22" ht="12.75" hidden="1" customHeight="1" x14ac:dyDescent="0.2">
      <c r="A39" s="1"/>
      <c r="B39" s="1"/>
      <c r="C39" s="1"/>
      <c r="D39" s="1"/>
      <c r="E39" s="1"/>
      <c r="F39" s="1"/>
      <c r="G39" s="1"/>
      <c r="H39" s="1"/>
      <c r="I39" s="1"/>
      <c r="J39" s="1"/>
      <c r="K39" s="1"/>
      <c r="L39" s="1"/>
      <c r="M39" s="1"/>
      <c r="N39" s="1"/>
      <c r="O39" s="1"/>
      <c r="P39" s="1"/>
      <c r="Q39" s="1"/>
      <c r="R39" s="1"/>
      <c r="S39" s="1"/>
      <c r="T39" s="1"/>
      <c r="U39" s="1"/>
      <c r="V39" s="1"/>
    </row>
    <row r="40" spans="1:22" ht="12.75" hidden="1" customHeight="1" x14ac:dyDescent="0.2">
      <c r="A40" s="1"/>
      <c r="B40" s="1"/>
      <c r="C40" s="1"/>
      <c r="D40" s="1"/>
      <c r="E40" s="1"/>
      <c r="F40" s="1"/>
      <c r="G40" s="1"/>
      <c r="H40" s="1"/>
      <c r="I40" s="1"/>
      <c r="J40" s="1"/>
      <c r="K40" s="1"/>
      <c r="L40" s="1"/>
      <c r="M40" s="1"/>
      <c r="N40" s="1"/>
      <c r="O40" s="1"/>
      <c r="P40" s="1"/>
      <c r="Q40" s="1"/>
      <c r="R40" s="1"/>
      <c r="S40" s="1"/>
      <c r="T40" s="1"/>
      <c r="U40" s="1"/>
      <c r="V40" s="1"/>
    </row>
    <row r="41" spans="1:22" ht="12.75" hidden="1" customHeight="1" x14ac:dyDescent="0.2">
      <c r="A41" s="1"/>
      <c r="B41" s="1"/>
      <c r="C41" s="1"/>
      <c r="D41" s="1"/>
      <c r="E41" s="1"/>
      <c r="F41" s="1"/>
      <c r="G41" s="1"/>
      <c r="H41" s="1"/>
      <c r="I41" s="1"/>
      <c r="J41" s="1"/>
      <c r="K41" s="1"/>
      <c r="L41" s="1"/>
      <c r="M41" s="1"/>
      <c r="N41" s="1"/>
      <c r="O41" s="1"/>
      <c r="P41" s="1"/>
      <c r="Q41" s="1"/>
      <c r="R41" s="1"/>
      <c r="S41" s="1"/>
      <c r="T41" s="1"/>
      <c r="U41" s="1"/>
      <c r="V41" s="1"/>
    </row>
    <row r="42" spans="1:22" ht="12.75" hidden="1" customHeight="1" x14ac:dyDescent="0.2">
      <c r="A42" s="1"/>
      <c r="B42" s="1"/>
      <c r="C42" s="1"/>
      <c r="D42" s="1"/>
      <c r="E42" s="1"/>
      <c r="F42" s="1"/>
      <c r="G42" s="1"/>
      <c r="H42" s="1"/>
      <c r="I42" s="1"/>
      <c r="J42" s="1"/>
      <c r="K42" s="1"/>
      <c r="L42" s="1"/>
      <c r="M42" s="1"/>
      <c r="N42" s="1"/>
      <c r="O42" s="1"/>
      <c r="P42" s="1"/>
      <c r="Q42" s="1"/>
      <c r="R42" s="1"/>
      <c r="S42" s="1"/>
      <c r="T42" s="1"/>
      <c r="U42" s="1"/>
      <c r="V42" s="1"/>
    </row>
    <row r="43" spans="1:22" ht="12.75" hidden="1" customHeight="1" x14ac:dyDescent="0.2">
      <c r="A43" s="1"/>
      <c r="B43" s="1"/>
      <c r="C43" s="1"/>
      <c r="D43" s="1"/>
      <c r="E43" s="1"/>
      <c r="F43" s="1"/>
      <c r="G43" s="1"/>
      <c r="H43" s="1"/>
      <c r="I43" s="1"/>
      <c r="J43" s="1"/>
      <c r="K43" s="1"/>
      <c r="L43" s="1"/>
      <c r="M43" s="1"/>
      <c r="N43" s="1"/>
      <c r="O43" s="1"/>
      <c r="P43" s="1"/>
      <c r="Q43" s="1"/>
      <c r="R43" s="1"/>
      <c r="S43" s="1"/>
      <c r="T43" s="1"/>
      <c r="U43" s="1"/>
      <c r="V43" s="1"/>
    </row>
    <row r="44" spans="1:22" ht="12.75" hidden="1" customHeight="1" x14ac:dyDescent="0.2">
      <c r="A44" s="1"/>
      <c r="B44" s="1"/>
      <c r="C44" s="1"/>
      <c r="D44" s="1"/>
      <c r="E44" s="1"/>
      <c r="F44" s="1"/>
      <c r="G44" s="1"/>
      <c r="H44" s="1"/>
      <c r="I44" s="1"/>
      <c r="J44" s="1"/>
      <c r="K44" s="1"/>
      <c r="L44" s="1"/>
      <c r="M44" s="1"/>
      <c r="N44" s="1"/>
      <c r="O44" s="1"/>
      <c r="P44" s="1"/>
      <c r="Q44" s="1"/>
      <c r="R44" s="1"/>
      <c r="S44" s="1"/>
      <c r="T44" s="1"/>
      <c r="U44" s="1"/>
      <c r="V44" s="1"/>
    </row>
    <row r="45" spans="1:22" ht="12.75" hidden="1" customHeight="1" x14ac:dyDescent="0.2">
      <c r="A45" s="1"/>
      <c r="B45" s="1"/>
      <c r="C45" s="1"/>
      <c r="D45" s="1"/>
      <c r="E45" s="1"/>
      <c r="F45" s="1"/>
      <c r="G45" s="1"/>
      <c r="H45" s="1"/>
      <c r="I45" s="1"/>
      <c r="J45" s="1"/>
      <c r="K45" s="1"/>
      <c r="L45" s="1"/>
      <c r="M45" s="1"/>
      <c r="N45" s="1"/>
      <c r="O45" s="1"/>
      <c r="P45" s="1"/>
      <c r="Q45" s="1"/>
      <c r="R45" s="1"/>
      <c r="S45" s="1"/>
      <c r="T45" s="1"/>
      <c r="U45" s="1"/>
      <c r="V45" s="1"/>
    </row>
    <row r="46" spans="1:22" ht="12.75" hidden="1" customHeight="1" x14ac:dyDescent="0.2">
      <c r="A46" s="1"/>
      <c r="B46" s="1"/>
      <c r="C46" s="1"/>
      <c r="D46" s="1"/>
      <c r="E46" s="1"/>
      <c r="F46" s="1"/>
      <c r="G46" s="1"/>
      <c r="H46" s="1"/>
      <c r="I46" s="1"/>
      <c r="J46" s="1"/>
      <c r="K46" s="1"/>
      <c r="L46" s="1"/>
      <c r="M46" s="1"/>
      <c r="N46" s="1"/>
      <c r="O46" s="1"/>
      <c r="P46" s="1"/>
      <c r="Q46" s="1"/>
      <c r="R46" s="1"/>
      <c r="S46" s="1"/>
      <c r="T46" s="1"/>
      <c r="U46" s="1"/>
      <c r="V46" s="1"/>
    </row>
    <row r="47" spans="1:22" ht="12.75" hidden="1" customHeight="1" x14ac:dyDescent="0.2">
      <c r="A47" s="1"/>
      <c r="B47" s="1"/>
      <c r="C47" s="1"/>
      <c r="D47" s="1"/>
      <c r="E47" s="1"/>
      <c r="F47" s="1"/>
      <c r="G47" s="1"/>
      <c r="H47" s="1"/>
      <c r="I47" s="1"/>
      <c r="J47" s="1"/>
      <c r="K47" s="1"/>
      <c r="L47" s="1"/>
      <c r="M47" s="1"/>
      <c r="N47" s="1"/>
      <c r="O47" s="1"/>
      <c r="P47" s="1"/>
      <c r="Q47" s="1"/>
      <c r="R47" s="1"/>
      <c r="S47" s="1"/>
      <c r="T47" s="1"/>
      <c r="U47" s="1"/>
      <c r="V47" s="1"/>
    </row>
    <row r="48" spans="1:22" ht="12.75" hidden="1" customHeight="1" x14ac:dyDescent="0.2">
      <c r="A48" s="1"/>
      <c r="B48" s="1"/>
      <c r="C48" s="1"/>
      <c r="D48" s="1"/>
      <c r="E48" s="1"/>
      <c r="F48" s="1"/>
      <c r="G48" s="1"/>
      <c r="H48" s="1"/>
      <c r="I48" s="1"/>
      <c r="J48" s="1"/>
      <c r="K48" s="1"/>
      <c r="L48" s="1"/>
      <c r="M48" s="1"/>
      <c r="N48" s="1"/>
      <c r="O48" s="1"/>
      <c r="P48" s="1"/>
      <c r="Q48" s="1"/>
      <c r="R48" s="1"/>
      <c r="S48" s="1"/>
      <c r="T48" s="1"/>
      <c r="U48" s="1"/>
      <c r="V48" s="1"/>
    </row>
    <row r="49" spans="1:22" ht="12.75" hidden="1" customHeight="1" x14ac:dyDescent="0.2">
      <c r="A49" s="1"/>
      <c r="B49" s="1"/>
      <c r="C49" s="1"/>
      <c r="D49" s="1"/>
      <c r="E49" s="1"/>
      <c r="F49" s="1"/>
      <c r="G49" s="1"/>
      <c r="H49" s="1"/>
      <c r="I49" s="1"/>
      <c r="J49" s="1"/>
      <c r="K49" s="1"/>
      <c r="L49" s="1"/>
      <c r="M49" s="1"/>
      <c r="N49" s="1"/>
      <c r="O49" s="1"/>
      <c r="P49" s="1"/>
      <c r="Q49" s="1"/>
      <c r="R49" s="1"/>
      <c r="S49" s="1"/>
      <c r="T49" s="1"/>
      <c r="U49" s="1"/>
      <c r="V49" s="1"/>
    </row>
    <row r="50" spans="1:22" ht="12.75" hidden="1" customHeight="1" x14ac:dyDescent="0.2">
      <c r="A50" s="1"/>
      <c r="B50" s="1"/>
      <c r="C50" s="1"/>
      <c r="D50" s="1"/>
      <c r="E50" s="1"/>
      <c r="F50" s="1"/>
      <c r="G50" s="1"/>
      <c r="H50" s="1"/>
      <c r="I50" s="1"/>
      <c r="J50" s="1"/>
      <c r="K50" s="1"/>
      <c r="L50" s="1"/>
      <c r="M50" s="1"/>
      <c r="N50" s="1"/>
      <c r="O50" s="1"/>
      <c r="P50" s="1"/>
      <c r="Q50" s="1"/>
      <c r="R50" s="1"/>
      <c r="S50" s="1"/>
      <c r="T50" s="1"/>
      <c r="U50" s="1"/>
      <c r="V50" s="1"/>
    </row>
    <row r="51" spans="1:22" ht="12.75" hidden="1" customHeight="1" x14ac:dyDescent="0.2">
      <c r="A51" s="1"/>
      <c r="B51" s="1"/>
      <c r="C51" s="1"/>
      <c r="D51" s="1"/>
      <c r="E51" s="1"/>
      <c r="F51" s="1"/>
      <c r="G51" s="1"/>
      <c r="H51" s="1"/>
      <c r="I51" s="1"/>
      <c r="J51" s="1"/>
      <c r="K51" s="1"/>
      <c r="L51" s="1"/>
      <c r="M51" s="1"/>
      <c r="N51" s="1"/>
      <c r="O51" s="1"/>
      <c r="P51" s="1"/>
      <c r="Q51" s="1"/>
      <c r="R51" s="1"/>
      <c r="S51" s="1"/>
      <c r="T51" s="1"/>
      <c r="U51" s="1"/>
      <c r="V51" s="1"/>
    </row>
    <row r="52" spans="1:22" ht="12.75" hidden="1" customHeight="1" x14ac:dyDescent="0.2">
      <c r="A52" s="1"/>
      <c r="B52" s="1"/>
      <c r="C52" s="1"/>
      <c r="D52" s="1"/>
      <c r="E52" s="1"/>
      <c r="F52" s="1"/>
      <c r="G52" s="1"/>
      <c r="H52" s="1"/>
      <c r="I52" s="1"/>
      <c r="J52" s="1"/>
      <c r="K52" s="1"/>
      <c r="L52" s="1"/>
      <c r="M52" s="1"/>
      <c r="N52" s="1"/>
      <c r="O52" s="1"/>
      <c r="P52" s="1"/>
      <c r="Q52" s="1"/>
      <c r="R52" s="1"/>
      <c r="S52" s="1"/>
      <c r="T52" s="1"/>
      <c r="U52" s="1"/>
      <c r="V52" s="1"/>
    </row>
    <row r="53" spans="1:22" ht="12.75" hidden="1" customHeight="1" x14ac:dyDescent="0.2">
      <c r="A53" s="1"/>
      <c r="B53" s="1"/>
      <c r="C53" s="1"/>
      <c r="D53" s="1"/>
      <c r="E53" s="1"/>
      <c r="F53" s="1"/>
      <c r="G53" s="1"/>
      <c r="H53" s="1"/>
      <c r="I53" s="1"/>
      <c r="J53" s="1"/>
      <c r="K53" s="1"/>
      <c r="L53" s="1"/>
      <c r="M53" s="1"/>
      <c r="N53" s="1"/>
      <c r="O53" s="1"/>
      <c r="P53" s="1"/>
      <c r="Q53" s="1"/>
      <c r="R53" s="1"/>
      <c r="S53" s="1"/>
      <c r="T53" s="1"/>
      <c r="U53" s="1"/>
      <c r="V53" s="1"/>
    </row>
    <row r="54" spans="1:22" ht="12.75" hidden="1" customHeight="1" x14ac:dyDescent="0.2">
      <c r="A54" s="1"/>
      <c r="B54" s="1"/>
      <c r="C54" s="1"/>
      <c r="D54" s="1"/>
      <c r="E54" s="1"/>
      <c r="F54" s="1"/>
      <c r="G54" s="1"/>
      <c r="H54" s="1"/>
      <c r="I54" s="1"/>
      <c r="J54" s="1"/>
      <c r="K54" s="1"/>
      <c r="L54" s="1"/>
      <c r="M54" s="1"/>
      <c r="N54" s="1"/>
      <c r="O54" s="1"/>
      <c r="P54" s="1"/>
      <c r="Q54" s="1"/>
      <c r="R54" s="1"/>
      <c r="S54" s="1"/>
      <c r="T54" s="1"/>
      <c r="U54" s="1"/>
      <c r="V54" s="1"/>
    </row>
    <row r="55" spans="1:22" ht="12.75" hidden="1" customHeight="1" x14ac:dyDescent="0.2">
      <c r="A55" s="1"/>
      <c r="B55" s="1"/>
      <c r="C55" s="1"/>
      <c r="D55" s="1"/>
      <c r="E55" s="1"/>
      <c r="F55" s="1"/>
      <c r="G55" s="1"/>
      <c r="H55" s="1"/>
      <c r="I55" s="1"/>
      <c r="J55" s="1"/>
      <c r="K55" s="1"/>
      <c r="L55" s="1"/>
      <c r="M55" s="1"/>
      <c r="N55" s="1"/>
      <c r="O55" s="1"/>
      <c r="P55" s="1"/>
      <c r="Q55" s="1"/>
      <c r="R55" s="1"/>
      <c r="S55" s="1"/>
      <c r="T55" s="1"/>
      <c r="U55" s="1"/>
      <c r="V55" s="1"/>
    </row>
    <row r="56" spans="1:22" ht="12.75" hidden="1" customHeight="1" x14ac:dyDescent="0.2">
      <c r="A56" s="1"/>
      <c r="B56" s="1"/>
      <c r="C56" s="1"/>
      <c r="D56" s="1"/>
      <c r="E56" s="1"/>
      <c r="F56" s="1"/>
      <c r="G56" s="1"/>
      <c r="H56" s="1"/>
      <c r="I56" s="1"/>
      <c r="J56" s="1"/>
      <c r="K56" s="1"/>
      <c r="L56" s="1"/>
      <c r="M56" s="1"/>
      <c r="N56" s="1"/>
      <c r="O56" s="1"/>
      <c r="P56" s="1"/>
      <c r="Q56" s="1"/>
      <c r="R56" s="1"/>
      <c r="S56" s="1"/>
      <c r="T56" s="1"/>
      <c r="U56" s="1"/>
      <c r="V56" s="1"/>
    </row>
    <row r="57" spans="1:22" ht="12.75" hidden="1" customHeight="1" x14ac:dyDescent="0.2">
      <c r="A57" s="1"/>
      <c r="B57" s="1"/>
      <c r="C57" s="1"/>
      <c r="D57" s="1"/>
      <c r="E57" s="1"/>
      <c r="F57" s="1"/>
      <c r="G57" s="1"/>
      <c r="H57" s="1"/>
      <c r="I57" s="1"/>
      <c r="J57" s="1"/>
      <c r="K57" s="1"/>
      <c r="L57" s="1"/>
      <c r="M57" s="1"/>
      <c r="N57" s="1"/>
      <c r="O57" s="1"/>
      <c r="P57" s="1"/>
      <c r="Q57" s="1"/>
      <c r="R57" s="1"/>
      <c r="S57" s="1"/>
      <c r="T57" s="1"/>
      <c r="U57" s="1"/>
      <c r="V57" s="1"/>
    </row>
    <row r="58" spans="1:22" ht="12.75" hidden="1" customHeight="1" x14ac:dyDescent="0.2">
      <c r="A58" s="1"/>
      <c r="B58" s="1"/>
      <c r="C58" s="1"/>
      <c r="D58" s="1"/>
      <c r="E58" s="1"/>
      <c r="F58" s="1"/>
      <c r="G58" s="1"/>
      <c r="H58" s="1"/>
      <c r="I58" s="1"/>
      <c r="J58" s="1"/>
      <c r="K58" s="1"/>
      <c r="L58" s="1"/>
      <c r="M58" s="1"/>
      <c r="N58" s="1"/>
      <c r="O58" s="1"/>
      <c r="P58" s="1"/>
      <c r="Q58" s="1"/>
      <c r="R58" s="1"/>
      <c r="S58" s="1"/>
      <c r="T58" s="1"/>
      <c r="U58" s="1"/>
      <c r="V58" s="1"/>
    </row>
    <row r="59" spans="1:22" ht="12.75" hidden="1" customHeight="1" x14ac:dyDescent="0.2">
      <c r="A59" s="1"/>
      <c r="B59" s="1"/>
      <c r="C59" s="1"/>
      <c r="D59" s="1"/>
      <c r="E59" s="1"/>
      <c r="F59" s="1"/>
      <c r="G59" s="1"/>
      <c r="H59" s="1"/>
      <c r="I59" s="1"/>
      <c r="J59" s="1"/>
      <c r="K59" s="1"/>
      <c r="L59" s="1"/>
      <c r="M59" s="1"/>
      <c r="N59" s="1"/>
      <c r="O59" s="1"/>
      <c r="P59" s="1"/>
      <c r="Q59" s="1"/>
      <c r="R59" s="1"/>
      <c r="S59" s="1"/>
      <c r="T59" s="1"/>
      <c r="U59" s="1"/>
      <c r="V59" s="1"/>
    </row>
    <row r="60" spans="1:22" ht="12.75" hidden="1" customHeight="1" x14ac:dyDescent="0.2">
      <c r="A60" s="1"/>
      <c r="B60" s="1"/>
      <c r="C60" s="1"/>
      <c r="D60" s="1"/>
      <c r="E60" s="1"/>
      <c r="F60" s="1"/>
      <c r="G60" s="1"/>
      <c r="H60" s="1"/>
      <c r="I60" s="1"/>
      <c r="J60" s="1"/>
      <c r="K60" s="1"/>
      <c r="L60" s="1"/>
      <c r="M60" s="1"/>
      <c r="N60" s="1"/>
      <c r="O60" s="1"/>
      <c r="P60" s="1"/>
      <c r="Q60" s="1"/>
      <c r="R60" s="1"/>
      <c r="S60" s="1"/>
      <c r="T60" s="1"/>
      <c r="U60" s="1"/>
      <c r="V60" s="1"/>
    </row>
    <row r="61" spans="1:22" ht="12.75" hidden="1" customHeight="1" x14ac:dyDescent="0.2">
      <c r="A61" s="1"/>
      <c r="B61" s="1"/>
      <c r="C61" s="1"/>
      <c r="D61" s="1"/>
      <c r="E61" s="1"/>
      <c r="F61" s="1"/>
      <c r="G61" s="1"/>
      <c r="H61" s="1"/>
      <c r="I61" s="1"/>
      <c r="J61" s="1"/>
      <c r="K61" s="1"/>
      <c r="L61" s="1"/>
      <c r="M61" s="1"/>
      <c r="N61" s="1"/>
      <c r="O61" s="1"/>
      <c r="P61" s="1"/>
      <c r="Q61" s="1"/>
      <c r="R61" s="1"/>
      <c r="S61" s="1"/>
      <c r="T61" s="1"/>
      <c r="U61" s="1"/>
      <c r="V61" s="1"/>
    </row>
    <row r="62" spans="1:22" ht="12.75" hidden="1" customHeight="1" x14ac:dyDescent="0.2">
      <c r="A62" s="1"/>
      <c r="B62" s="1"/>
      <c r="C62" s="1"/>
      <c r="D62" s="1"/>
      <c r="E62" s="1"/>
      <c r="F62" s="1"/>
      <c r="G62" s="1"/>
      <c r="H62" s="1"/>
      <c r="I62" s="1"/>
      <c r="J62" s="1"/>
      <c r="K62" s="1"/>
      <c r="L62" s="1"/>
      <c r="M62" s="1"/>
      <c r="N62" s="1"/>
      <c r="O62" s="1"/>
      <c r="P62" s="1"/>
      <c r="Q62" s="1"/>
      <c r="R62" s="1"/>
      <c r="S62" s="1"/>
      <c r="T62" s="1"/>
      <c r="U62" s="1"/>
      <c r="V62" s="1"/>
    </row>
    <row r="63" spans="1:22" ht="12.75" hidden="1" customHeight="1" x14ac:dyDescent="0.2">
      <c r="A63" s="1"/>
      <c r="B63" s="1"/>
      <c r="C63" s="1"/>
      <c r="D63" s="1"/>
      <c r="E63" s="1"/>
      <c r="F63" s="1"/>
      <c r="G63" s="1"/>
      <c r="H63" s="1"/>
      <c r="I63" s="1"/>
      <c r="J63" s="1"/>
      <c r="K63" s="1"/>
      <c r="L63" s="1"/>
      <c r="M63" s="1"/>
      <c r="N63" s="1"/>
      <c r="O63" s="1"/>
      <c r="P63" s="1"/>
      <c r="Q63" s="1"/>
      <c r="R63" s="1"/>
      <c r="S63" s="1"/>
      <c r="T63" s="1"/>
      <c r="U63" s="1"/>
      <c r="V63" s="1"/>
    </row>
    <row r="64" spans="1:22" ht="12.75" hidden="1" customHeight="1" x14ac:dyDescent="0.2">
      <c r="A64" s="1"/>
      <c r="B64" s="1"/>
      <c r="C64" s="1"/>
      <c r="D64" s="1"/>
      <c r="E64" s="1"/>
      <c r="F64" s="1"/>
      <c r="G64" s="1"/>
      <c r="H64" s="1"/>
      <c r="I64" s="1"/>
      <c r="J64" s="1"/>
      <c r="K64" s="1"/>
      <c r="L64" s="1"/>
      <c r="M64" s="1"/>
      <c r="N64" s="1"/>
      <c r="O64" s="1"/>
      <c r="P64" s="1"/>
      <c r="Q64" s="1"/>
      <c r="R64" s="1"/>
      <c r="S64" s="1"/>
      <c r="T64" s="1"/>
      <c r="U64" s="1"/>
      <c r="V64" s="1"/>
    </row>
    <row r="65" spans="1:22" ht="12.75" hidden="1" customHeight="1" x14ac:dyDescent="0.2">
      <c r="A65" s="1"/>
      <c r="B65" s="1"/>
      <c r="C65" s="1"/>
      <c r="D65" s="1"/>
      <c r="E65" s="1"/>
      <c r="F65" s="1"/>
      <c r="G65" s="1"/>
      <c r="H65" s="1"/>
      <c r="I65" s="1"/>
      <c r="J65" s="1"/>
      <c r="K65" s="1"/>
      <c r="L65" s="1"/>
      <c r="M65" s="1"/>
      <c r="N65" s="1"/>
      <c r="O65" s="1"/>
      <c r="P65" s="1"/>
      <c r="Q65" s="1"/>
      <c r="R65" s="1"/>
      <c r="S65" s="1"/>
      <c r="T65" s="1"/>
      <c r="U65" s="1"/>
      <c r="V65" s="1"/>
    </row>
    <row r="66" spans="1:22" ht="12.75" hidden="1" customHeight="1" x14ac:dyDescent="0.2">
      <c r="A66" s="1"/>
      <c r="B66" s="1"/>
      <c r="C66" s="1"/>
      <c r="D66" s="1"/>
      <c r="E66" s="1"/>
      <c r="F66" s="1"/>
      <c r="G66" s="1"/>
      <c r="H66" s="1"/>
      <c r="I66" s="1"/>
      <c r="J66" s="1"/>
      <c r="K66" s="1"/>
      <c r="L66" s="1"/>
      <c r="M66" s="1"/>
      <c r="N66" s="1"/>
      <c r="O66" s="1"/>
      <c r="P66" s="1"/>
      <c r="Q66" s="1"/>
      <c r="R66" s="1"/>
      <c r="S66" s="1"/>
      <c r="T66" s="1"/>
      <c r="U66" s="1"/>
      <c r="V66" s="1"/>
    </row>
    <row r="67" spans="1:22" ht="12.75" hidden="1" customHeight="1" x14ac:dyDescent="0.2">
      <c r="A67" s="1"/>
      <c r="B67" s="1"/>
      <c r="C67" s="1"/>
      <c r="D67" s="1"/>
      <c r="E67" s="1"/>
      <c r="F67" s="1"/>
      <c r="G67" s="1"/>
      <c r="H67" s="1"/>
      <c r="I67" s="1"/>
      <c r="J67" s="1"/>
      <c r="K67" s="1"/>
      <c r="L67" s="1"/>
      <c r="M67" s="1"/>
      <c r="N67" s="1"/>
      <c r="O67" s="1"/>
      <c r="P67" s="1"/>
      <c r="Q67" s="1"/>
      <c r="R67" s="1"/>
      <c r="S67" s="1"/>
      <c r="T67" s="1"/>
      <c r="U67" s="1"/>
      <c r="V67" s="1"/>
    </row>
    <row r="68" spans="1:22" ht="12.75" hidden="1" customHeight="1" x14ac:dyDescent="0.2">
      <c r="A68" s="1"/>
      <c r="B68" s="1"/>
      <c r="C68" s="1"/>
      <c r="D68" s="1"/>
      <c r="E68" s="1"/>
      <c r="F68" s="1"/>
      <c r="G68" s="1"/>
      <c r="H68" s="1"/>
      <c r="I68" s="1"/>
      <c r="J68" s="1"/>
      <c r="K68" s="1"/>
      <c r="L68" s="1"/>
      <c r="M68" s="1"/>
      <c r="N68" s="1"/>
      <c r="O68" s="1"/>
      <c r="P68" s="1"/>
      <c r="Q68" s="1"/>
      <c r="R68" s="1"/>
      <c r="S68" s="1"/>
      <c r="T68" s="1"/>
      <c r="U68" s="1"/>
      <c r="V68" s="1"/>
    </row>
    <row r="69" spans="1:22" ht="12.75" hidden="1" customHeight="1" x14ac:dyDescent="0.2">
      <c r="A69" s="1"/>
      <c r="B69" s="1"/>
      <c r="C69" s="1"/>
      <c r="D69" s="1"/>
      <c r="E69" s="1"/>
      <c r="F69" s="1"/>
      <c r="G69" s="1"/>
      <c r="H69" s="1"/>
      <c r="I69" s="1"/>
      <c r="J69" s="1"/>
      <c r="K69" s="1"/>
      <c r="L69" s="1"/>
      <c r="M69" s="1"/>
      <c r="N69" s="1"/>
      <c r="O69" s="1"/>
      <c r="P69" s="1"/>
      <c r="Q69" s="1"/>
      <c r="R69" s="1"/>
      <c r="S69" s="1"/>
      <c r="T69" s="1"/>
      <c r="U69" s="1"/>
      <c r="V69" s="1"/>
    </row>
    <row r="70" spans="1:22" ht="12.75" hidden="1" customHeight="1" x14ac:dyDescent="0.2">
      <c r="A70" s="1"/>
      <c r="B70" s="1"/>
      <c r="C70" s="1"/>
      <c r="D70" s="1"/>
      <c r="E70" s="1"/>
      <c r="F70" s="1"/>
      <c r="G70" s="1"/>
      <c r="H70" s="1"/>
      <c r="I70" s="1"/>
      <c r="J70" s="1"/>
      <c r="K70" s="1"/>
      <c r="L70" s="1"/>
      <c r="M70" s="1"/>
      <c r="N70" s="1"/>
      <c r="O70" s="1"/>
      <c r="P70" s="1"/>
      <c r="Q70" s="1"/>
      <c r="R70" s="1"/>
      <c r="S70" s="1"/>
      <c r="T70" s="1"/>
      <c r="U70" s="1"/>
      <c r="V70" s="1"/>
    </row>
    <row r="71" spans="1:22" ht="12.75" hidden="1" customHeight="1" x14ac:dyDescent="0.2">
      <c r="A71" s="1"/>
      <c r="B71" s="1"/>
      <c r="C71" s="1"/>
      <c r="D71" s="1"/>
      <c r="E71" s="1"/>
      <c r="F71" s="1"/>
      <c r="G71" s="1"/>
      <c r="H71" s="1"/>
      <c r="I71" s="1"/>
      <c r="J71" s="1"/>
      <c r="K71" s="1"/>
      <c r="L71" s="1"/>
      <c r="M71" s="1"/>
      <c r="N71" s="1"/>
      <c r="O71" s="1"/>
      <c r="P71" s="1"/>
      <c r="Q71" s="1"/>
      <c r="R71" s="1"/>
      <c r="S71" s="1"/>
      <c r="T71" s="1"/>
      <c r="U71" s="1"/>
      <c r="V71" s="1"/>
    </row>
    <row r="72" spans="1:22" ht="12.75" hidden="1" customHeight="1" x14ac:dyDescent="0.2">
      <c r="A72" s="1"/>
      <c r="B72" s="1"/>
      <c r="C72" s="1"/>
      <c r="D72" s="1"/>
      <c r="E72" s="1"/>
      <c r="F72" s="1"/>
      <c r="G72" s="1"/>
      <c r="H72" s="1"/>
      <c r="I72" s="1"/>
      <c r="J72" s="1"/>
      <c r="K72" s="1"/>
      <c r="L72" s="1"/>
      <c r="M72" s="1"/>
      <c r="N72" s="1"/>
      <c r="O72" s="1"/>
      <c r="P72" s="1"/>
      <c r="Q72" s="1"/>
      <c r="R72" s="1"/>
      <c r="S72" s="1"/>
      <c r="T72" s="1"/>
      <c r="U72" s="1"/>
      <c r="V72" s="1"/>
    </row>
    <row r="73" spans="1:22" ht="12.75" hidden="1" customHeight="1" x14ac:dyDescent="0.2">
      <c r="A73" s="1"/>
      <c r="B73" s="1"/>
      <c r="C73" s="1"/>
      <c r="D73" s="1"/>
      <c r="E73" s="1"/>
      <c r="F73" s="1"/>
      <c r="G73" s="1"/>
      <c r="H73" s="1"/>
      <c r="I73" s="1"/>
      <c r="J73" s="1"/>
      <c r="K73" s="1"/>
      <c r="L73" s="1"/>
      <c r="M73" s="1"/>
      <c r="N73" s="1"/>
      <c r="O73" s="1"/>
      <c r="P73" s="1"/>
      <c r="Q73" s="1"/>
      <c r="R73" s="1"/>
      <c r="S73" s="1"/>
      <c r="T73" s="1"/>
      <c r="U73" s="1"/>
      <c r="V73" s="1"/>
    </row>
    <row r="74" spans="1:22" ht="12.75" hidden="1" customHeight="1" x14ac:dyDescent="0.2">
      <c r="A74" s="1"/>
      <c r="B74" s="1"/>
      <c r="C74" s="1"/>
      <c r="D74" s="1"/>
      <c r="E74" s="1"/>
      <c r="F74" s="1"/>
      <c r="G74" s="1"/>
      <c r="H74" s="1"/>
      <c r="I74" s="1"/>
      <c r="J74" s="1"/>
      <c r="K74" s="1"/>
      <c r="L74" s="1"/>
      <c r="M74" s="1"/>
      <c r="N74" s="1"/>
      <c r="O74" s="1"/>
      <c r="P74" s="1"/>
      <c r="Q74" s="1"/>
      <c r="R74" s="1"/>
      <c r="S74" s="1"/>
      <c r="T74" s="1"/>
      <c r="U74" s="1"/>
      <c r="V74" s="1"/>
    </row>
    <row r="75" spans="1:22" ht="12.75" hidden="1" customHeight="1" x14ac:dyDescent="0.2">
      <c r="A75" s="1"/>
      <c r="B75" s="1"/>
      <c r="C75" s="1"/>
      <c r="D75" s="1"/>
      <c r="E75" s="1"/>
      <c r="F75" s="1"/>
      <c r="G75" s="1"/>
      <c r="H75" s="1"/>
      <c r="I75" s="1"/>
      <c r="J75" s="1"/>
      <c r="K75" s="1"/>
      <c r="L75" s="1"/>
      <c r="M75" s="1"/>
      <c r="N75" s="1"/>
      <c r="O75" s="1"/>
      <c r="P75" s="1"/>
      <c r="Q75" s="1"/>
      <c r="R75" s="1"/>
      <c r="S75" s="1"/>
      <c r="T75" s="1"/>
      <c r="U75" s="1"/>
      <c r="V75" s="1"/>
    </row>
    <row r="76" spans="1:22" ht="12.75" hidden="1" customHeight="1" x14ac:dyDescent="0.2">
      <c r="A76" s="1"/>
      <c r="B76" s="1"/>
      <c r="C76" s="1"/>
      <c r="D76" s="1"/>
      <c r="E76" s="1"/>
      <c r="F76" s="1"/>
      <c r="G76" s="1"/>
      <c r="H76" s="1"/>
      <c r="I76" s="1"/>
      <c r="J76" s="1"/>
      <c r="K76" s="1"/>
      <c r="L76" s="1"/>
      <c r="M76" s="1"/>
      <c r="N76" s="1"/>
      <c r="O76" s="1"/>
      <c r="P76" s="1"/>
      <c r="Q76" s="1"/>
      <c r="R76" s="1"/>
      <c r="S76" s="1"/>
      <c r="T76" s="1"/>
      <c r="U76" s="1"/>
      <c r="V76" s="1"/>
    </row>
    <row r="77" spans="1:22" ht="12.75" hidden="1" customHeight="1" x14ac:dyDescent="0.2">
      <c r="A77" s="1"/>
      <c r="B77" s="1"/>
      <c r="C77" s="1"/>
      <c r="D77" s="1"/>
      <c r="E77" s="1"/>
      <c r="F77" s="1"/>
      <c r="G77" s="1"/>
      <c r="H77" s="1"/>
      <c r="I77" s="1"/>
      <c r="J77" s="1"/>
      <c r="K77" s="1"/>
      <c r="L77" s="1"/>
      <c r="M77" s="1"/>
      <c r="N77" s="1"/>
      <c r="O77" s="1"/>
      <c r="P77" s="1"/>
      <c r="Q77" s="1"/>
      <c r="R77" s="1"/>
      <c r="S77" s="1"/>
      <c r="T77" s="1"/>
      <c r="U77" s="1"/>
      <c r="V77" s="1"/>
    </row>
    <row r="78" spans="1:22" ht="12.75" hidden="1" customHeight="1" x14ac:dyDescent="0.2">
      <c r="A78" s="1"/>
      <c r="B78" s="1"/>
      <c r="C78" s="1"/>
      <c r="D78" s="1"/>
      <c r="E78" s="1"/>
      <c r="F78" s="1"/>
      <c r="G78" s="1"/>
      <c r="H78" s="1"/>
      <c r="I78" s="1"/>
      <c r="J78" s="1"/>
      <c r="K78" s="1"/>
      <c r="L78" s="1"/>
      <c r="M78" s="1"/>
      <c r="N78" s="1"/>
      <c r="O78" s="1"/>
      <c r="P78" s="1"/>
      <c r="Q78" s="1"/>
      <c r="R78" s="1"/>
      <c r="S78" s="1"/>
      <c r="T78" s="1"/>
      <c r="U78" s="1"/>
      <c r="V78" s="1"/>
    </row>
    <row r="79" spans="1:22" ht="12.75" hidden="1" customHeight="1" x14ac:dyDescent="0.2">
      <c r="A79" s="1"/>
      <c r="B79" s="1"/>
      <c r="C79" s="1"/>
      <c r="D79" s="1"/>
      <c r="E79" s="1"/>
      <c r="F79" s="1"/>
      <c r="G79" s="1"/>
      <c r="H79" s="1"/>
      <c r="I79" s="1"/>
      <c r="J79" s="1"/>
      <c r="K79" s="1"/>
      <c r="L79" s="1"/>
      <c r="M79" s="1"/>
      <c r="N79" s="1"/>
      <c r="O79" s="1"/>
      <c r="P79" s="1"/>
      <c r="Q79" s="1"/>
      <c r="R79" s="1"/>
      <c r="S79" s="1"/>
      <c r="T79" s="1"/>
      <c r="U79" s="1"/>
      <c r="V79" s="1"/>
    </row>
    <row r="80" spans="1:22" ht="12.75" hidden="1" customHeight="1" x14ac:dyDescent="0.2">
      <c r="A80" s="1"/>
      <c r="B80" s="1"/>
      <c r="C80" s="1"/>
      <c r="D80" s="1"/>
      <c r="E80" s="1"/>
      <c r="F80" s="1"/>
      <c r="G80" s="1"/>
      <c r="H80" s="1"/>
      <c r="I80" s="1"/>
      <c r="J80" s="1"/>
      <c r="K80" s="1"/>
      <c r="L80" s="1"/>
      <c r="M80" s="1"/>
      <c r="N80" s="1"/>
      <c r="O80" s="1"/>
      <c r="P80" s="1"/>
      <c r="Q80" s="1"/>
      <c r="R80" s="1"/>
      <c r="S80" s="1"/>
      <c r="T80" s="1"/>
      <c r="U80" s="1"/>
      <c r="V80" s="1"/>
    </row>
    <row r="81" spans="1:22" ht="12.75" hidden="1" customHeight="1" x14ac:dyDescent="0.2">
      <c r="A81" s="1"/>
      <c r="B81" s="1"/>
      <c r="C81" s="1"/>
      <c r="D81" s="1"/>
      <c r="E81" s="1"/>
      <c r="F81" s="1"/>
      <c r="G81" s="1"/>
      <c r="H81" s="1"/>
      <c r="I81" s="1"/>
      <c r="J81" s="1"/>
      <c r="K81" s="1"/>
      <c r="L81" s="1"/>
      <c r="M81" s="1"/>
      <c r="N81" s="1"/>
      <c r="O81" s="1"/>
      <c r="P81" s="1"/>
      <c r="Q81" s="1"/>
      <c r="R81" s="1"/>
      <c r="S81" s="1"/>
      <c r="T81" s="1"/>
      <c r="U81" s="1"/>
      <c r="V81" s="1"/>
    </row>
    <row r="82" spans="1:22" ht="12.75" hidden="1" customHeight="1" x14ac:dyDescent="0.2">
      <c r="A82" s="1"/>
      <c r="B82" s="1"/>
      <c r="C82" s="1"/>
      <c r="D82" s="1"/>
      <c r="E82" s="1"/>
      <c r="F82" s="1"/>
      <c r="G82" s="1"/>
      <c r="H82" s="1"/>
      <c r="I82" s="1"/>
      <c r="J82" s="1"/>
      <c r="K82" s="1"/>
      <c r="L82" s="1"/>
      <c r="M82" s="1"/>
      <c r="N82" s="1"/>
      <c r="O82" s="1"/>
      <c r="P82" s="1"/>
      <c r="Q82" s="1"/>
      <c r="R82" s="1"/>
      <c r="S82" s="1"/>
      <c r="T82" s="1"/>
      <c r="U82" s="1"/>
      <c r="V82" s="1"/>
    </row>
    <row r="83" spans="1:22" ht="12.75" hidden="1" customHeight="1" x14ac:dyDescent="0.2">
      <c r="A83" s="1"/>
      <c r="B83" s="1"/>
      <c r="C83" s="1"/>
      <c r="D83" s="1"/>
      <c r="E83" s="1"/>
      <c r="F83" s="1"/>
      <c r="G83" s="1"/>
      <c r="H83" s="1"/>
      <c r="I83" s="1"/>
      <c r="J83" s="1"/>
      <c r="K83" s="1"/>
      <c r="L83" s="1"/>
      <c r="M83" s="1"/>
      <c r="N83" s="1"/>
      <c r="O83" s="1"/>
      <c r="P83" s="1"/>
      <c r="Q83" s="1"/>
      <c r="R83" s="1"/>
      <c r="S83" s="1"/>
      <c r="T83" s="1"/>
      <c r="U83" s="1"/>
      <c r="V83" s="1"/>
    </row>
    <row r="84" spans="1:22" ht="12.75" hidden="1" customHeight="1" x14ac:dyDescent="0.2">
      <c r="A84" s="1"/>
      <c r="B84" s="1"/>
      <c r="C84" s="1"/>
      <c r="D84" s="1"/>
      <c r="E84" s="1"/>
      <c r="F84" s="1"/>
      <c r="G84" s="1"/>
      <c r="H84" s="1"/>
      <c r="I84" s="1"/>
      <c r="J84" s="1"/>
      <c r="K84" s="1"/>
      <c r="L84" s="1"/>
      <c r="M84" s="1"/>
      <c r="N84" s="1"/>
      <c r="O84" s="1"/>
      <c r="P84" s="1"/>
      <c r="Q84" s="1"/>
      <c r="R84" s="1"/>
      <c r="S84" s="1"/>
      <c r="T84" s="1"/>
      <c r="U84" s="1"/>
      <c r="V84" s="1"/>
    </row>
    <row r="85" spans="1:22" ht="12.75" hidden="1" customHeight="1" x14ac:dyDescent="0.2">
      <c r="A85" s="1"/>
      <c r="B85" s="1"/>
      <c r="C85" s="1"/>
      <c r="D85" s="1"/>
      <c r="E85" s="1"/>
      <c r="F85" s="1"/>
      <c r="G85" s="1"/>
      <c r="H85" s="1"/>
      <c r="I85" s="1"/>
      <c r="J85" s="1"/>
      <c r="K85" s="1"/>
      <c r="L85" s="1"/>
      <c r="M85" s="1"/>
      <c r="N85" s="1"/>
      <c r="O85" s="1"/>
      <c r="P85" s="1"/>
      <c r="Q85" s="1"/>
      <c r="R85" s="1"/>
      <c r="S85" s="1"/>
      <c r="T85" s="1"/>
      <c r="U85" s="1"/>
      <c r="V85" s="1"/>
    </row>
    <row r="86" spans="1:22" ht="12.75" hidden="1" customHeight="1" x14ac:dyDescent="0.2">
      <c r="A86" s="1"/>
      <c r="B86" s="1"/>
      <c r="C86" s="1"/>
      <c r="D86" s="1"/>
      <c r="E86" s="1"/>
      <c r="F86" s="1"/>
      <c r="G86" s="1"/>
      <c r="H86" s="1"/>
      <c r="I86" s="1"/>
      <c r="J86" s="1"/>
      <c r="K86" s="1"/>
      <c r="L86" s="1"/>
      <c r="M86" s="1"/>
      <c r="N86" s="1"/>
      <c r="O86" s="1"/>
      <c r="P86" s="1"/>
      <c r="Q86" s="1"/>
      <c r="R86" s="1"/>
      <c r="S86" s="1"/>
      <c r="T86" s="1"/>
      <c r="U86" s="1"/>
      <c r="V86" s="1"/>
    </row>
    <row r="87" spans="1:22" ht="12.75" hidden="1" customHeight="1" x14ac:dyDescent="0.2">
      <c r="A87" s="1"/>
      <c r="B87" s="1"/>
      <c r="C87" s="1"/>
      <c r="D87" s="1"/>
      <c r="E87" s="1"/>
      <c r="F87" s="1"/>
      <c r="G87" s="1"/>
      <c r="H87" s="1"/>
      <c r="I87" s="1"/>
      <c r="J87" s="1"/>
      <c r="K87" s="1"/>
      <c r="L87" s="1"/>
      <c r="M87" s="1"/>
      <c r="N87" s="1"/>
      <c r="O87" s="1"/>
      <c r="P87" s="1"/>
      <c r="Q87" s="1"/>
      <c r="R87" s="1"/>
      <c r="S87" s="1"/>
      <c r="T87" s="1"/>
      <c r="U87" s="1"/>
      <c r="V87" s="1"/>
    </row>
    <row r="88" spans="1:22" ht="12.75" hidden="1" customHeight="1" x14ac:dyDescent="0.2">
      <c r="A88" s="1"/>
      <c r="B88" s="1"/>
      <c r="C88" s="1"/>
      <c r="D88" s="1"/>
      <c r="E88" s="1"/>
      <c r="F88" s="1"/>
      <c r="G88" s="1"/>
      <c r="H88" s="1"/>
      <c r="I88" s="1"/>
      <c r="J88" s="1"/>
      <c r="K88" s="1"/>
      <c r="L88" s="1"/>
      <c r="M88" s="1"/>
      <c r="N88" s="1"/>
      <c r="O88" s="1"/>
      <c r="P88" s="1"/>
      <c r="Q88" s="1"/>
      <c r="R88" s="1"/>
      <c r="S88" s="1"/>
      <c r="T88" s="1"/>
      <c r="U88" s="1"/>
      <c r="V88" s="1"/>
    </row>
    <row r="89" spans="1:22" ht="12.75" hidden="1" customHeight="1" x14ac:dyDescent="0.2">
      <c r="A89" s="1"/>
      <c r="B89" s="1"/>
      <c r="C89" s="1"/>
      <c r="D89" s="1"/>
      <c r="E89" s="1"/>
      <c r="F89" s="1"/>
      <c r="G89" s="1"/>
      <c r="H89" s="1"/>
      <c r="I89" s="1"/>
      <c r="J89" s="1"/>
      <c r="K89" s="1"/>
      <c r="L89" s="1"/>
      <c r="M89" s="1"/>
      <c r="N89" s="1"/>
      <c r="O89" s="1"/>
      <c r="P89" s="1"/>
      <c r="Q89" s="1"/>
      <c r="R89" s="1"/>
      <c r="S89" s="1"/>
      <c r="T89" s="1"/>
      <c r="U89" s="1"/>
      <c r="V89" s="1"/>
    </row>
    <row r="90" spans="1:22" ht="12.75" hidden="1" customHeight="1" x14ac:dyDescent="0.2">
      <c r="A90" s="1"/>
      <c r="B90" s="1"/>
      <c r="C90" s="1"/>
      <c r="D90" s="1"/>
      <c r="E90" s="1"/>
      <c r="F90" s="1"/>
      <c r="G90" s="1"/>
      <c r="H90" s="1"/>
      <c r="I90" s="1"/>
      <c r="J90" s="1"/>
      <c r="K90" s="1"/>
      <c r="L90" s="1"/>
      <c r="M90" s="1"/>
      <c r="N90" s="1"/>
      <c r="O90" s="1"/>
      <c r="P90" s="1"/>
      <c r="Q90" s="1"/>
      <c r="R90" s="1"/>
      <c r="S90" s="1"/>
      <c r="T90" s="1"/>
      <c r="U90" s="1"/>
      <c r="V90" s="1"/>
    </row>
    <row r="91" spans="1:22" ht="12.75" hidden="1" customHeight="1" x14ac:dyDescent="0.2">
      <c r="A91" s="1"/>
      <c r="B91" s="1"/>
      <c r="C91" s="1"/>
      <c r="D91" s="1"/>
      <c r="E91" s="1"/>
      <c r="F91" s="1"/>
      <c r="G91" s="1"/>
      <c r="H91" s="1"/>
      <c r="I91" s="1"/>
      <c r="J91" s="1"/>
      <c r="K91" s="1"/>
      <c r="L91" s="1"/>
      <c r="M91" s="1"/>
      <c r="N91" s="1"/>
      <c r="O91" s="1"/>
      <c r="P91" s="1"/>
      <c r="Q91" s="1"/>
      <c r="R91" s="1"/>
      <c r="S91" s="1"/>
      <c r="T91" s="1"/>
      <c r="U91" s="1"/>
      <c r="V91" s="1"/>
    </row>
    <row r="92" spans="1:22" ht="12.75" hidden="1" customHeight="1" x14ac:dyDescent="0.2">
      <c r="A92" s="1"/>
      <c r="B92" s="1"/>
      <c r="C92" s="1"/>
      <c r="D92" s="1"/>
      <c r="E92" s="1"/>
      <c r="F92" s="1"/>
      <c r="G92" s="1"/>
      <c r="H92" s="1"/>
      <c r="I92" s="1"/>
      <c r="J92" s="1"/>
      <c r="K92" s="1"/>
      <c r="L92" s="1"/>
      <c r="M92" s="1"/>
      <c r="N92" s="1"/>
      <c r="O92" s="1"/>
      <c r="P92" s="1"/>
      <c r="Q92" s="1"/>
      <c r="R92" s="1"/>
      <c r="S92" s="1"/>
      <c r="T92" s="1"/>
      <c r="U92" s="1"/>
      <c r="V92" s="1"/>
    </row>
    <row r="93" spans="1:22" ht="12.75" hidden="1" customHeight="1" x14ac:dyDescent="0.2">
      <c r="A93" s="1"/>
      <c r="B93" s="1"/>
      <c r="C93" s="1"/>
      <c r="D93" s="1"/>
      <c r="E93" s="1"/>
      <c r="F93" s="1"/>
      <c r="G93" s="1"/>
      <c r="H93" s="1"/>
      <c r="I93" s="1"/>
      <c r="J93" s="1"/>
      <c r="K93" s="1"/>
      <c r="L93" s="1"/>
      <c r="M93" s="1"/>
      <c r="N93" s="1"/>
      <c r="O93" s="1"/>
      <c r="P93" s="1"/>
      <c r="Q93" s="1"/>
      <c r="R93" s="1"/>
      <c r="S93" s="1"/>
      <c r="T93" s="1"/>
      <c r="U93" s="1"/>
      <c r="V93" s="1"/>
    </row>
    <row r="94" spans="1:22" ht="12.75" hidden="1" customHeight="1" x14ac:dyDescent="0.2">
      <c r="A94" s="1"/>
      <c r="B94" s="1"/>
      <c r="C94" s="1"/>
      <c r="D94" s="1"/>
      <c r="E94" s="1"/>
      <c r="F94" s="1"/>
      <c r="G94" s="1"/>
      <c r="H94" s="1"/>
      <c r="I94" s="1"/>
      <c r="J94" s="1"/>
      <c r="K94" s="1"/>
      <c r="L94" s="1"/>
      <c r="M94" s="1"/>
      <c r="N94" s="1"/>
      <c r="O94" s="1"/>
      <c r="P94" s="1"/>
      <c r="Q94" s="1"/>
      <c r="R94" s="1"/>
      <c r="S94" s="1"/>
      <c r="T94" s="1"/>
      <c r="U94" s="1"/>
      <c r="V94" s="1"/>
    </row>
    <row r="95" spans="1:22" ht="12.75" hidden="1" customHeight="1" x14ac:dyDescent="0.2">
      <c r="A95" s="1"/>
      <c r="B95" s="1"/>
      <c r="C95" s="1"/>
      <c r="D95" s="1"/>
      <c r="E95" s="1"/>
      <c r="F95" s="1"/>
      <c r="G95" s="1"/>
      <c r="H95" s="1"/>
      <c r="I95" s="1"/>
      <c r="J95" s="1"/>
      <c r="K95" s="1"/>
      <c r="L95" s="1"/>
      <c r="M95" s="1"/>
      <c r="N95" s="1"/>
      <c r="O95" s="1"/>
      <c r="P95" s="1"/>
      <c r="Q95" s="1"/>
      <c r="R95" s="1"/>
      <c r="S95" s="1"/>
      <c r="T95" s="1"/>
      <c r="U95" s="1"/>
      <c r="V95" s="1"/>
    </row>
    <row r="96" spans="1:22" ht="15" hidden="1" customHeight="1" x14ac:dyDescent="0.2"/>
    <row r="97" ht="15" hidden="1" customHeight="1" x14ac:dyDescent="0.2"/>
    <row r="98" ht="15" hidden="1" customHeight="1" x14ac:dyDescent="0.2"/>
    <row r="99" ht="15" hidden="1" customHeight="1" x14ac:dyDescent="0.2"/>
    <row r="100" ht="15" customHeight="1" x14ac:dyDescent="0.2"/>
  </sheetData>
  <sheetProtection password="E548" sheet="1" objects="1" scenarios="1"/>
  <mergeCells count="11">
    <mergeCell ref="F3:M4"/>
    <mergeCell ref="E3:E4"/>
    <mergeCell ref="F5:M5"/>
    <mergeCell ref="I7:K7"/>
    <mergeCell ref="C21:D21"/>
    <mergeCell ref="C17:M17"/>
    <mergeCell ref="C19:D19"/>
    <mergeCell ref="F19:M19"/>
    <mergeCell ref="F20:M20"/>
    <mergeCell ref="F21:M21"/>
    <mergeCell ref="C20:D20"/>
  </mergeCells>
  <conditionalFormatting sqref="G24:G28">
    <cfRule type="cellIs" dxfId="21" priority="1" operator="between">
      <formula>0.76</formula>
      <formula>1</formula>
    </cfRule>
  </conditionalFormatting>
  <conditionalFormatting sqref="G24:G28">
    <cfRule type="cellIs" dxfId="20" priority="2" operator="between">
      <formula>0.51</formula>
      <formula>0.75</formula>
    </cfRule>
  </conditionalFormatting>
  <conditionalFormatting sqref="G24:G28">
    <cfRule type="cellIs" dxfId="19" priority="3" operator="between">
      <formula>0.26</formula>
      <formula>0.5</formula>
    </cfRule>
  </conditionalFormatting>
  <conditionalFormatting sqref="M7">
    <cfRule type="cellIs" dxfId="18" priority="4" operator="between">
      <formula>0.76</formula>
      <formula>1</formula>
    </cfRule>
  </conditionalFormatting>
  <conditionalFormatting sqref="M7">
    <cfRule type="cellIs" dxfId="17" priority="5" operator="between">
      <formula>0.51</formula>
      <formula>0.75</formula>
    </cfRule>
  </conditionalFormatting>
  <conditionalFormatting sqref="M7">
    <cfRule type="cellIs" dxfId="16" priority="6" operator="between">
      <formula>0.26</formula>
      <formula>0.5</formula>
    </cfRule>
  </conditionalFormatting>
  <conditionalFormatting sqref="M7">
    <cfRule type="cellIs" dxfId="15" priority="7" operator="between">
      <formula>0</formula>
      <formula>0.25</formula>
    </cfRule>
  </conditionalFormatting>
  <conditionalFormatting sqref="K24">
    <cfRule type="cellIs" dxfId="14" priority="8" operator="between">
      <formula>0.76</formula>
      <formula>1</formula>
    </cfRule>
  </conditionalFormatting>
  <conditionalFormatting sqref="K24">
    <cfRule type="cellIs" dxfId="13" priority="9" operator="between">
      <formula>0.51</formula>
      <formula>0.75</formula>
    </cfRule>
  </conditionalFormatting>
  <conditionalFormatting sqref="K24">
    <cfRule type="cellIs" dxfId="12" priority="10" operator="between">
      <formula>0.26</formula>
      <formula>0.5</formula>
    </cfRule>
  </conditionalFormatting>
  <conditionalFormatting sqref="K25">
    <cfRule type="cellIs" dxfId="11" priority="11" operator="between">
      <formula>0.76</formula>
      <formula>1</formula>
    </cfRule>
  </conditionalFormatting>
  <conditionalFormatting sqref="K25">
    <cfRule type="cellIs" dxfId="10" priority="12" operator="between">
      <formula>0.51</formula>
      <formula>0.75</formula>
    </cfRule>
  </conditionalFormatting>
  <conditionalFormatting sqref="K25">
    <cfRule type="cellIs" dxfId="9" priority="13" operator="between">
      <formula>0.26</formula>
      <formula>0.5</formula>
    </cfRule>
  </conditionalFormatting>
  <conditionalFormatting sqref="K26">
    <cfRule type="cellIs" dxfId="8" priority="14" operator="between">
      <formula>0.76</formula>
      <formula>1</formula>
    </cfRule>
  </conditionalFormatting>
  <conditionalFormatting sqref="K26">
    <cfRule type="cellIs" dxfId="7" priority="15" operator="between">
      <formula>0.51</formula>
      <formula>0.75</formula>
    </cfRule>
  </conditionalFormatting>
  <conditionalFormatting sqref="K26">
    <cfRule type="cellIs" dxfId="6" priority="16" operator="between">
      <formula>0.26</formula>
      <formula>0.5</formula>
    </cfRule>
  </conditionalFormatting>
  <conditionalFormatting sqref="K27">
    <cfRule type="cellIs" dxfId="5" priority="17" operator="between">
      <formula>0.76</formula>
      <formula>1</formula>
    </cfRule>
  </conditionalFormatting>
  <conditionalFormatting sqref="K27">
    <cfRule type="cellIs" dxfId="4" priority="18" operator="between">
      <formula>0.51</formula>
      <formula>0.75</formula>
    </cfRule>
  </conditionalFormatting>
  <conditionalFormatting sqref="K27">
    <cfRule type="cellIs" dxfId="3" priority="19" operator="between">
      <formula>0.26</formula>
      <formula>0.5</formula>
    </cfRule>
  </conditionalFormatting>
  <conditionalFormatting sqref="K28">
    <cfRule type="cellIs" dxfId="2" priority="20" operator="between">
      <formula>0.76</formula>
      <formula>1</formula>
    </cfRule>
  </conditionalFormatting>
  <conditionalFormatting sqref="K28">
    <cfRule type="cellIs" dxfId="1" priority="21" operator="between">
      <formula>0.51</formula>
      <formula>0.75</formula>
    </cfRule>
  </conditionalFormatting>
  <conditionalFormatting sqref="K28">
    <cfRule type="cellIs" dxfId="0" priority="22" operator="between">
      <formula>0.26</formula>
      <formula>0.5</formula>
    </cfRule>
  </conditionalFormatting>
  <dataValidations count="2">
    <dataValidation type="list" allowBlank="1" showErrorMessage="1" sqref="E19">
      <formula1>"Si,No,En proceso"</formula1>
    </dataValidation>
    <dataValidation type="list" allowBlank="1" showErrorMessage="1" sqref="N19:O20 E20:E21">
      <formula1>"Si,No"</formula1>
    </dataValidation>
  </dataValidations>
  <pageMargins left="0.7" right="0.7" top="0.75" bottom="0.75" header="0" footer="0"/>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0"/>
  <sheetViews>
    <sheetView workbookViewId="0"/>
  </sheetViews>
  <sheetFormatPr baseColWidth="10" defaultColWidth="12.5703125" defaultRowHeight="15" customHeight="1" x14ac:dyDescent="0.2"/>
  <cols>
    <col min="1" max="1" width="11.42578125" customWidth="1"/>
    <col min="2" max="4" width="22.28515625" customWidth="1"/>
    <col min="5" max="5" width="34.5703125" customWidth="1"/>
    <col min="6" max="6" width="36.42578125" customWidth="1"/>
    <col min="7" max="7" width="11.42578125" customWidth="1"/>
    <col min="8" max="8" width="12.28515625" customWidth="1"/>
    <col min="9" max="9" width="12.7109375" customWidth="1"/>
    <col min="10" max="12" width="11.42578125" customWidth="1"/>
    <col min="13" max="14" width="17.5703125" customWidth="1"/>
    <col min="15" max="19" width="11.42578125" customWidth="1"/>
  </cols>
  <sheetData>
    <row r="1" spans="1:19" ht="81.75" customHeight="1" x14ac:dyDescent="0.2">
      <c r="A1" s="50" t="s">
        <v>7</v>
      </c>
      <c r="B1" s="50" t="s">
        <v>26</v>
      </c>
      <c r="C1" s="51" t="s">
        <v>27</v>
      </c>
      <c r="D1" s="51" t="s">
        <v>28</v>
      </c>
      <c r="E1" s="51" t="s">
        <v>29</v>
      </c>
      <c r="F1" s="50" t="s">
        <v>8</v>
      </c>
      <c r="G1" s="52" t="s">
        <v>30</v>
      </c>
      <c r="H1" s="52" t="s">
        <v>31</v>
      </c>
      <c r="I1" s="52" t="s">
        <v>32</v>
      </c>
      <c r="J1" s="52" t="s">
        <v>5</v>
      </c>
      <c r="K1" s="52" t="s">
        <v>6</v>
      </c>
      <c r="L1" s="52" t="s">
        <v>33</v>
      </c>
      <c r="M1" s="53" t="s">
        <v>34</v>
      </c>
      <c r="N1" s="53"/>
    </row>
    <row r="2" spans="1:19" ht="12.75" customHeight="1" x14ac:dyDescent="0.2">
      <c r="A2" s="27" t="s">
        <v>35</v>
      </c>
      <c r="B2" s="27" t="str">
        <f t="shared" ref="B2:B42" si="0">+LEFT(A2,1)</f>
        <v>1</v>
      </c>
      <c r="C2" s="27" t="e">
        <f>+MID(VLOOKUP(A2,#REF!,2,0),4,LEN(VLOOKUP(A2,#REF!,2,0))-4)</f>
        <v>#REF!</v>
      </c>
      <c r="D2" s="27" t="s">
        <v>36</v>
      </c>
      <c r="E2" s="27" t="e">
        <f>+VLOOKUP(A2,#REF!,3,0)</f>
        <v>#REF!</v>
      </c>
      <c r="F2" s="27" t="e">
        <f>+VLOOKUP(A2,#REF!,10,0)</f>
        <v>#REF!</v>
      </c>
      <c r="G2" s="54" t="e">
        <f>+VLOOKUP(A2,#REF!,13)</f>
        <v>#REF!</v>
      </c>
      <c r="H2" s="55" t="e">
        <f t="shared" ref="H2:H82" si="1">+_xlfn.RANK.EQ(G2,$G$2:$G$82,1)</f>
        <v>#REF!</v>
      </c>
      <c r="I2" s="27" t="e">
        <f t="shared" ref="I2:I82" si="2">+IF(F2=$F$2,$P$4,IF(F2=$F$3,$P$2,$P$3))</f>
        <v>#REF!</v>
      </c>
      <c r="J2" s="27" t="s">
        <v>37</v>
      </c>
      <c r="K2" s="27" t="e">
        <f>+IF(ISBLANK(VLOOKUP(A2,#REF!,5,0)),"",VLOOKUP(A2,#REF!,5,0))</f>
        <v>#REF!</v>
      </c>
      <c r="L2" s="27" t="e">
        <f>+IF(ISBLANK(VLOOKUP(A2,#REF!,9,0)),"",VLOOKUP(A2,#REF!,9,0))</f>
        <v>#REF!</v>
      </c>
      <c r="M2" s="27" t="e">
        <f t="shared" ref="M2:M82" si="3">+IF(OR(AND(K2=1,L2=1),AND(ISBLANK(K2),ISBLANK(L2)),K2="",L2=""),0,IF(OR(AND(K2=1,L2=2),AND(K2=1,L2=3)),0.25,IF(OR(AND(K2=2,L2=2),AND(K2=3,L2=1),AND(K2=3,L2=2),AND(K2=2,L2=1)),0.5,IF(AND(K2=2,L2=3),0.75,1))))</f>
        <v>#REF!</v>
      </c>
      <c r="N2" s="27" t="e">
        <f t="shared" ref="N2:N82" si="4">+AVERAGEIF($D$2:$D$82,D2,$M$2:$M$82)</f>
        <v>#REF!</v>
      </c>
      <c r="O2" s="56" t="s">
        <v>0</v>
      </c>
      <c r="P2" s="57" t="s">
        <v>38</v>
      </c>
      <c r="Q2" s="57"/>
      <c r="R2" s="27"/>
      <c r="S2" s="27"/>
    </row>
    <row r="3" spans="1:19" ht="12.75" customHeight="1" x14ac:dyDescent="0.2">
      <c r="A3" s="27" t="s">
        <v>39</v>
      </c>
      <c r="B3" s="27" t="str">
        <f t="shared" si="0"/>
        <v>1</v>
      </c>
      <c r="C3" s="27" t="e">
        <f>+MID(VLOOKUP(A3,#REF!,2,0),4,LEN(VLOOKUP(A3,#REF!,2,0))-4)</f>
        <v>#REF!</v>
      </c>
      <c r="D3" s="27" t="s">
        <v>36</v>
      </c>
      <c r="E3" s="27" t="e">
        <f>+VLOOKUP(A3,#REF!,3,0)</f>
        <v>#REF!</v>
      </c>
      <c r="F3" s="27" t="e">
        <f>+VLOOKUP(A3,#REF!,10,0)</f>
        <v>#REF!</v>
      </c>
      <c r="G3" s="54" t="e">
        <f>+VLOOKUP(A3,#REF!,13,0)</f>
        <v>#REF!</v>
      </c>
      <c r="H3" s="55" t="e">
        <f t="shared" si="1"/>
        <v>#REF!</v>
      </c>
      <c r="I3" s="27" t="e">
        <f t="shared" si="2"/>
        <v>#REF!</v>
      </c>
      <c r="J3" s="27" t="s">
        <v>37</v>
      </c>
      <c r="K3" s="27" t="e">
        <f>+IF(ISBLANK(VLOOKUP(A3,#REF!,5,0)),"",VLOOKUP(A3,#REF!,5,0))</f>
        <v>#REF!</v>
      </c>
      <c r="L3" s="27" t="e">
        <f>+IF(ISBLANK(VLOOKUP(A3,#REF!,9,0)),"",VLOOKUP(A3,#REF!,9,0))</f>
        <v>#REF!</v>
      </c>
      <c r="M3" s="27" t="e">
        <f t="shared" si="3"/>
        <v>#REF!</v>
      </c>
      <c r="N3" s="27" t="e">
        <f t="shared" si="4"/>
        <v>#REF!</v>
      </c>
      <c r="O3" s="58" t="s">
        <v>1</v>
      </c>
      <c r="P3" s="57" t="s">
        <v>40</v>
      </c>
      <c r="Q3" s="57"/>
      <c r="R3" s="27" t="s">
        <v>41</v>
      </c>
      <c r="S3" s="27"/>
    </row>
    <row r="4" spans="1:19" ht="16.5" customHeight="1" x14ac:dyDescent="0.2">
      <c r="A4" s="27" t="s">
        <v>42</v>
      </c>
      <c r="B4" s="27" t="str">
        <f t="shared" si="0"/>
        <v>1</v>
      </c>
      <c r="C4" s="27" t="e">
        <f>+MID(VLOOKUP(A4,#REF!,2,0),4,LEN(VLOOKUP(A4,#REF!,2,0))-4)</f>
        <v>#REF!</v>
      </c>
      <c r="D4" s="27" t="s">
        <v>36</v>
      </c>
      <c r="E4" s="27" t="e">
        <f>+VLOOKUP(A4,#REF!,3,0)</f>
        <v>#REF!</v>
      </c>
      <c r="F4" s="27" t="e">
        <f>+VLOOKUP(A4,#REF!,10,0)</f>
        <v>#REF!</v>
      </c>
      <c r="G4" s="59" t="e">
        <f>+VLOOKUP(A4,#REF!,13,0)</f>
        <v>#REF!</v>
      </c>
      <c r="H4" s="55" t="e">
        <f t="shared" si="1"/>
        <v>#REF!</v>
      </c>
      <c r="I4" s="27" t="e">
        <f t="shared" si="2"/>
        <v>#REF!</v>
      </c>
      <c r="J4" s="27" t="s">
        <v>37</v>
      </c>
      <c r="K4" s="27" t="e">
        <f>+IF(ISBLANK(VLOOKUP(A4,#REF!,5,0)),"",VLOOKUP(A4,#REF!,5,0))</f>
        <v>#REF!</v>
      </c>
      <c r="L4" s="27" t="e">
        <f>+IF(ISBLANK(VLOOKUP(A4,#REF!,9,0)),"",VLOOKUP(A4,#REF!,9,0))</f>
        <v>#REF!</v>
      </c>
      <c r="M4" s="27" t="e">
        <f t="shared" si="3"/>
        <v>#REF!</v>
      </c>
      <c r="N4" s="27" t="e">
        <f t="shared" si="4"/>
        <v>#REF!</v>
      </c>
      <c r="O4" s="58" t="s">
        <v>2</v>
      </c>
      <c r="P4" s="57" t="s">
        <v>43</v>
      </c>
      <c r="Q4" s="57"/>
      <c r="R4" s="27"/>
      <c r="S4" s="27"/>
    </row>
    <row r="5" spans="1:19" ht="12.75" customHeight="1" x14ac:dyDescent="0.2">
      <c r="A5" s="27" t="s">
        <v>44</v>
      </c>
      <c r="B5" s="27" t="str">
        <f t="shared" si="0"/>
        <v>1</v>
      </c>
      <c r="C5" s="27" t="e">
        <f>+MID(VLOOKUP(A5,#REF!,2,0),4,LEN(VLOOKUP(A5,#REF!,2,0))-4)</f>
        <v>#REF!</v>
      </c>
      <c r="D5" s="27" t="s">
        <v>36</v>
      </c>
      <c r="E5" s="27" t="e">
        <f>+VLOOKUP(A5,#REF!,3,0)</f>
        <v>#REF!</v>
      </c>
      <c r="F5" s="27" t="e">
        <f>+VLOOKUP(A5,#REF!,10,0)</f>
        <v>#REF!</v>
      </c>
      <c r="G5" s="60" t="e">
        <f>+VLOOKUP(A5,#REF!,13,0)</f>
        <v>#REF!</v>
      </c>
      <c r="H5" s="55" t="e">
        <f t="shared" si="1"/>
        <v>#REF!</v>
      </c>
      <c r="I5" s="27" t="e">
        <f t="shared" si="2"/>
        <v>#REF!</v>
      </c>
      <c r="J5" s="27" t="s">
        <v>37</v>
      </c>
      <c r="K5" s="27" t="e">
        <f>+IF(ISBLANK(VLOOKUP(A5,#REF!,5,0)),"",VLOOKUP(A5,#REF!,5,0))</f>
        <v>#REF!</v>
      </c>
      <c r="L5" s="27" t="e">
        <f>+IF(ISBLANK(VLOOKUP(A5,#REF!,9,0)),"",VLOOKUP(A5,#REF!,9,0))</f>
        <v>#REF!</v>
      </c>
      <c r="M5" s="27" t="e">
        <f t="shared" si="3"/>
        <v>#REF!</v>
      </c>
      <c r="N5" s="27" t="e">
        <f t="shared" si="4"/>
        <v>#REF!</v>
      </c>
      <c r="O5" s="27"/>
      <c r="P5" s="27"/>
    </row>
    <row r="6" spans="1:19" ht="12.75" customHeight="1" x14ac:dyDescent="0.2">
      <c r="A6" s="27" t="s">
        <v>45</v>
      </c>
      <c r="B6" s="27" t="str">
        <f t="shared" si="0"/>
        <v>1</v>
      </c>
      <c r="C6" s="27" t="e">
        <f>+MID(VLOOKUP(A6,#REF!,2,0),4,LEN(VLOOKUP(A6,#REF!,2,0))-4)</f>
        <v>#REF!</v>
      </c>
      <c r="D6" s="27" t="s">
        <v>36</v>
      </c>
      <c r="E6" s="27" t="e">
        <f>+VLOOKUP(A6,#REF!,3,0)</f>
        <v>#REF!</v>
      </c>
      <c r="F6" s="27" t="e">
        <f>+VLOOKUP(A6,#REF!,10,0)</f>
        <v>#REF!</v>
      </c>
      <c r="G6" s="54" t="e">
        <f>+VLOOKUP(A6,#REF!,13,0)</f>
        <v>#REF!</v>
      </c>
      <c r="H6" s="55" t="e">
        <f t="shared" si="1"/>
        <v>#REF!</v>
      </c>
      <c r="I6" s="27" t="e">
        <f t="shared" si="2"/>
        <v>#REF!</v>
      </c>
      <c r="J6" s="27" t="s">
        <v>37</v>
      </c>
      <c r="K6" s="27" t="e">
        <f>+IF(ISBLANK(VLOOKUP(A6,#REF!,5,0)),"",VLOOKUP(A6,#REF!,5,0))</f>
        <v>#REF!</v>
      </c>
      <c r="L6" s="27" t="e">
        <f>+IF(ISBLANK(VLOOKUP(A6,#REF!,9,0)),"",VLOOKUP(A6,#REF!,9,0))</f>
        <v>#REF!</v>
      </c>
      <c r="M6" s="27" t="e">
        <f t="shared" si="3"/>
        <v>#REF!</v>
      </c>
      <c r="N6" s="27" t="e">
        <f t="shared" si="4"/>
        <v>#REF!</v>
      </c>
      <c r="O6" s="27"/>
      <c r="P6" s="27"/>
    </row>
    <row r="7" spans="1:19" ht="12.75" customHeight="1" x14ac:dyDescent="0.2">
      <c r="A7" s="27" t="s">
        <v>46</v>
      </c>
      <c r="B7" s="27" t="str">
        <f t="shared" si="0"/>
        <v>2</v>
      </c>
      <c r="C7" s="27" t="e">
        <f>+MID(VLOOKUP(A7,#REF!,2,0),4,LEN(VLOOKUP(A7,#REF!,2,0))-4)</f>
        <v>#REF!</v>
      </c>
      <c r="D7" s="27" t="s">
        <v>36</v>
      </c>
      <c r="E7" s="27" t="e">
        <f>+VLOOKUP(A7,#REF!,3,0)</f>
        <v>#REF!</v>
      </c>
      <c r="F7" s="27" t="e">
        <f>+VLOOKUP(A7,#REF!,10,0)</f>
        <v>#REF!</v>
      </c>
      <c r="G7" s="54" t="e">
        <f>+VLOOKUP(A7,#REF!,13,0)</f>
        <v>#REF!</v>
      </c>
      <c r="H7" s="55" t="e">
        <f t="shared" si="1"/>
        <v>#REF!</v>
      </c>
      <c r="I7" s="27" t="e">
        <f t="shared" si="2"/>
        <v>#REF!</v>
      </c>
      <c r="J7" s="27" t="s">
        <v>47</v>
      </c>
      <c r="K7" s="27" t="e">
        <f>+IF(ISBLANK(VLOOKUP(A7,#REF!,5,0)),"",VLOOKUP(A7,#REF!,5,0))</f>
        <v>#REF!</v>
      </c>
      <c r="L7" s="27" t="e">
        <f>+IF(ISBLANK(VLOOKUP(A7,#REF!,9,0)),"",VLOOKUP(A7,#REF!,9,0))</f>
        <v>#REF!</v>
      </c>
      <c r="M7" s="27" t="e">
        <f t="shared" si="3"/>
        <v>#REF!</v>
      </c>
      <c r="N7" s="27" t="e">
        <f t="shared" si="4"/>
        <v>#REF!</v>
      </c>
      <c r="O7" s="27"/>
      <c r="P7" s="27"/>
    </row>
    <row r="8" spans="1:19" ht="12.75" customHeight="1" x14ac:dyDescent="0.2">
      <c r="A8" s="27" t="s">
        <v>48</v>
      </c>
      <c r="B8" s="27" t="str">
        <f t="shared" si="0"/>
        <v>2</v>
      </c>
      <c r="C8" s="27" t="e">
        <f>+MID(VLOOKUP(A8,#REF!,2,0),4,LEN(VLOOKUP(A8,#REF!,2,0))-4)</f>
        <v>#REF!</v>
      </c>
      <c r="D8" s="27" t="s">
        <v>36</v>
      </c>
      <c r="E8" s="27" t="e">
        <f>+VLOOKUP(A8,#REF!,3,0)</f>
        <v>#REF!</v>
      </c>
      <c r="F8" s="27" t="e">
        <f>+VLOOKUP(A8,#REF!,10,0)</f>
        <v>#REF!</v>
      </c>
      <c r="G8" s="54" t="e">
        <f>+VLOOKUP(A8,#REF!,13,0)</f>
        <v>#REF!</v>
      </c>
      <c r="H8" s="55" t="e">
        <f t="shared" si="1"/>
        <v>#REF!</v>
      </c>
      <c r="I8" s="27" t="e">
        <f t="shared" si="2"/>
        <v>#REF!</v>
      </c>
      <c r="J8" s="27" t="s">
        <v>47</v>
      </c>
      <c r="K8" s="27" t="e">
        <f>+IF(ISBLANK(VLOOKUP(A8,#REF!,5,0)),"",VLOOKUP(A8,#REF!,5,0))</f>
        <v>#REF!</v>
      </c>
      <c r="L8" s="27" t="e">
        <f>+IF(ISBLANK(VLOOKUP(A8,#REF!,9,0)),"",VLOOKUP(A8,#REF!,9,0))</f>
        <v>#REF!</v>
      </c>
      <c r="M8" s="27" t="e">
        <f t="shared" si="3"/>
        <v>#REF!</v>
      </c>
      <c r="N8" s="27" t="e">
        <f t="shared" si="4"/>
        <v>#REF!</v>
      </c>
      <c r="O8" s="27"/>
      <c r="P8" s="27"/>
    </row>
    <row r="9" spans="1:19" ht="12.75" customHeight="1" x14ac:dyDescent="0.2">
      <c r="A9" s="27" t="s">
        <v>49</v>
      </c>
      <c r="B9" s="27" t="str">
        <f t="shared" si="0"/>
        <v>2</v>
      </c>
      <c r="C9" s="27" t="e">
        <f>+MID(VLOOKUP(A9,#REF!,2,0),4,LEN(VLOOKUP(A9,#REF!,2,0))-4)</f>
        <v>#REF!</v>
      </c>
      <c r="D9" s="27" t="s">
        <v>36</v>
      </c>
      <c r="E9" s="27" t="e">
        <f>+VLOOKUP(A9,#REF!,3,0)</f>
        <v>#REF!</v>
      </c>
      <c r="F9" s="27" t="e">
        <f>+VLOOKUP(A9,#REF!,10,0)</f>
        <v>#REF!</v>
      </c>
      <c r="G9" s="54" t="e">
        <f>+VLOOKUP(A9,#REF!,13,0)</f>
        <v>#REF!</v>
      </c>
      <c r="H9" s="55" t="e">
        <f t="shared" si="1"/>
        <v>#REF!</v>
      </c>
      <c r="I9" s="27" t="e">
        <f t="shared" si="2"/>
        <v>#REF!</v>
      </c>
      <c r="J9" s="27" t="s">
        <v>47</v>
      </c>
      <c r="K9" s="27" t="e">
        <f>+IF(ISBLANK(VLOOKUP(A9,#REF!,5,0)),"",VLOOKUP(A9,#REF!,5,0))</f>
        <v>#REF!</v>
      </c>
      <c r="L9" s="27" t="e">
        <f>+IF(ISBLANK(VLOOKUP(A9,#REF!,9,0)),"",VLOOKUP(A9,#REF!,9,0))</f>
        <v>#REF!</v>
      </c>
      <c r="M9" s="27" t="e">
        <f t="shared" si="3"/>
        <v>#REF!</v>
      </c>
      <c r="N9" s="27" t="e">
        <f t="shared" si="4"/>
        <v>#REF!</v>
      </c>
      <c r="O9" s="27"/>
      <c r="P9" s="27"/>
    </row>
    <row r="10" spans="1:19" ht="12.75" customHeight="1" x14ac:dyDescent="0.2">
      <c r="A10" s="27" t="s">
        <v>50</v>
      </c>
      <c r="B10" s="27" t="str">
        <f t="shared" si="0"/>
        <v>3</v>
      </c>
      <c r="C10" s="27" t="e">
        <f>+MID(VLOOKUP(A10,#REF!,2,0),4,LEN(VLOOKUP(A10,#REF!,2,0))-4)</f>
        <v>#REF!</v>
      </c>
      <c r="D10" s="27" t="s">
        <v>36</v>
      </c>
      <c r="E10" s="27" t="e">
        <f>+VLOOKUP(A10,#REF!,3,0)</f>
        <v>#REF!</v>
      </c>
      <c r="F10" s="27" t="e">
        <f>+VLOOKUP(A10,#REF!,10,0)</f>
        <v>#REF!</v>
      </c>
      <c r="G10" s="54" t="e">
        <f>+VLOOKUP(A10,#REF!,13,0)</f>
        <v>#REF!</v>
      </c>
      <c r="H10" s="55" t="e">
        <f t="shared" si="1"/>
        <v>#REF!</v>
      </c>
      <c r="I10" s="27" t="e">
        <f t="shared" si="2"/>
        <v>#REF!</v>
      </c>
      <c r="J10" s="27" t="s">
        <v>51</v>
      </c>
      <c r="K10" s="27" t="e">
        <f>+IF(ISBLANK(VLOOKUP(A10,#REF!,5,0)),"",VLOOKUP(A10,#REF!,5,0))</f>
        <v>#REF!</v>
      </c>
      <c r="L10" s="27" t="e">
        <f>+IF(ISBLANK(VLOOKUP(A10,#REF!,9,0)),"",VLOOKUP(A10,#REF!,9,0))</f>
        <v>#REF!</v>
      </c>
      <c r="M10" s="27" t="e">
        <f t="shared" si="3"/>
        <v>#REF!</v>
      </c>
      <c r="N10" s="27" t="e">
        <f t="shared" si="4"/>
        <v>#REF!</v>
      </c>
      <c r="O10" s="27"/>
      <c r="P10" s="27"/>
    </row>
    <row r="11" spans="1:19" ht="12.75" customHeight="1" x14ac:dyDescent="0.2">
      <c r="A11" s="27" t="s">
        <v>52</v>
      </c>
      <c r="B11" s="27" t="str">
        <f t="shared" si="0"/>
        <v>3</v>
      </c>
      <c r="C11" s="27" t="e">
        <f>+MID(VLOOKUP(A11,#REF!,2,0),4,LEN(VLOOKUP(A11,#REF!,2,0))-4)</f>
        <v>#REF!</v>
      </c>
      <c r="D11" s="27" t="s">
        <v>36</v>
      </c>
      <c r="E11" s="27" t="e">
        <f>+VLOOKUP(A11,#REF!,3,0)</f>
        <v>#REF!</v>
      </c>
      <c r="F11" s="27" t="e">
        <f>+VLOOKUP(A11,#REF!,10,0)</f>
        <v>#REF!</v>
      </c>
      <c r="G11" s="54" t="e">
        <f>+VLOOKUP(A11,#REF!,13,0)</f>
        <v>#REF!</v>
      </c>
      <c r="H11" s="55" t="e">
        <f t="shared" si="1"/>
        <v>#REF!</v>
      </c>
      <c r="I11" s="27" t="e">
        <f t="shared" si="2"/>
        <v>#REF!</v>
      </c>
      <c r="J11" s="27" t="s">
        <v>51</v>
      </c>
      <c r="K11" s="27" t="e">
        <f>+IF(ISBLANK(VLOOKUP(A11,#REF!,5,0)),"",VLOOKUP(A11,#REF!,5,0))</f>
        <v>#REF!</v>
      </c>
      <c r="L11" s="27" t="e">
        <f>+IF(ISBLANK(VLOOKUP(A11,#REF!,9,0)),"",VLOOKUP(A11,#REF!,9,0))</f>
        <v>#REF!</v>
      </c>
      <c r="M11" s="27" t="e">
        <f t="shared" si="3"/>
        <v>#REF!</v>
      </c>
      <c r="N11" s="27" t="e">
        <f t="shared" si="4"/>
        <v>#REF!</v>
      </c>
      <c r="O11" s="27"/>
      <c r="P11" s="27"/>
    </row>
    <row r="12" spans="1:19" ht="12.75" customHeight="1" x14ac:dyDescent="0.2">
      <c r="A12" s="27" t="s">
        <v>53</v>
      </c>
      <c r="B12" s="27" t="str">
        <f t="shared" si="0"/>
        <v>3</v>
      </c>
      <c r="C12" s="27" t="e">
        <f>+MID(VLOOKUP(A12,#REF!,2,0),4,LEN(VLOOKUP(A12,#REF!,2,0))-4)</f>
        <v>#REF!</v>
      </c>
      <c r="D12" s="27" t="s">
        <v>36</v>
      </c>
      <c r="E12" s="27" t="e">
        <f>+VLOOKUP(A12,#REF!,3,0)</f>
        <v>#REF!</v>
      </c>
      <c r="F12" s="27" t="e">
        <f>+VLOOKUP(A12,#REF!,10,0)</f>
        <v>#REF!</v>
      </c>
      <c r="G12" s="54" t="e">
        <f>+VLOOKUP(A12,#REF!,13,0)</f>
        <v>#REF!</v>
      </c>
      <c r="H12" s="55" t="e">
        <f t="shared" si="1"/>
        <v>#REF!</v>
      </c>
      <c r="I12" s="27" t="e">
        <f t="shared" si="2"/>
        <v>#REF!</v>
      </c>
      <c r="J12" s="27" t="s">
        <v>51</v>
      </c>
      <c r="K12" s="27" t="e">
        <f>+IF(ISBLANK(VLOOKUP(A12,#REF!,5,0)),"",VLOOKUP(A12,#REF!,5,0))</f>
        <v>#REF!</v>
      </c>
      <c r="L12" s="27" t="e">
        <f>+IF(ISBLANK(VLOOKUP(A12,#REF!,9,0)),"",VLOOKUP(A12,#REF!,9,0))</f>
        <v>#REF!</v>
      </c>
      <c r="M12" s="27" t="e">
        <f t="shared" si="3"/>
        <v>#REF!</v>
      </c>
      <c r="N12" s="27" t="e">
        <f t="shared" si="4"/>
        <v>#REF!</v>
      </c>
      <c r="O12" s="27"/>
      <c r="P12" s="27"/>
    </row>
    <row r="13" spans="1:19" ht="12.75" customHeight="1" x14ac:dyDescent="0.2">
      <c r="A13" s="27" t="s">
        <v>54</v>
      </c>
      <c r="B13" s="27" t="str">
        <f t="shared" si="0"/>
        <v>4</v>
      </c>
      <c r="C13" s="27" t="e">
        <f>+MID(VLOOKUP(A13,#REF!,2,0),4,LEN(VLOOKUP(A13,#REF!,2,0))-4)</f>
        <v>#REF!</v>
      </c>
      <c r="D13" s="27" t="s">
        <v>36</v>
      </c>
      <c r="E13" s="27" t="e">
        <f>+VLOOKUP(A13,#REF!,3,0)</f>
        <v>#REF!</v>
      </c>
      <c r="F13" s="27" t="e">
        <f>+VLOOKUP(A13,#REF!,10,0)</f>
        <v>#REF!</v>
      </c>
      <c r="G13" s="54" t="e">
        <f>+VLOOKUP(A13,#REF!,13,0)</f>
        <v>#REF!</v>
      </c>
      <c r="H13" s="55" t="e">
        <f t="shared" si="1"/>
        <v>#REF!</v>
      </c>
      <c r="I13" s="27" t="e">
        <f t="shared" si="2"/>
        <v>#REF!</v>
      </c>
      <c r="J13" s="27" t="s">
        <v>55</v>
      </c>
      <c r="K13" s="27" t="e">
        <f>+IF(ISBLANK(VLOOKUP(A13,#REF!,5,0)),"",VLOOKUP(A13,#REF!,5,0))</f>
        <v>#REF!</v>
      </c>
      <c r="L13" s="27" t="e">
        <f>+IF(ISBLANK(VLOOKUP(A13,#REF!,9,0)),"",VLOOKUP(A13,#REF!,9,0))</f>
        <v>#REF!</v>
      </c>
      <c r="M13" s="27" t="e">
        <f t="shared" si="3"/>
        <v>#REF!</v>
      </c>
      <c r="N13" s="27" t="e">
        <f t="shared" si="4"/>
        <v>#REF!</v>
      </c>
      <c r="O13" s="27"/>
      <c r="P13" s="27"/>
    </row>
    <row r="14" spans="1:19" ht="12.75" customHeight="1" x14ac:dyDescent="0.2">
      <c r="A14" s="27" t="s">
        <v>56</v>
      </c>
      <c r="B14" s="27" t="str">
        <f t="shared" si="0"/>
        <v>4</v>
      </c>
      <c r="C14" s="27" t="e">
        <f>+MID(VLOOKUP(A14,#REF!,2,0),4,LEN(VLOOKUP(A14,#REF!,2,0))-4)</f>
        <v>#REF!</v>
      </c>
      <c r="D14" s="27" t="s">
        <v>36</v>
      </c>
      <c r="E14" s="27" t="e">
        <f>+VLOOKUP(A14,#REF!,3,0)</f>
        <v>#REF!</v>
      </c>
      <c r="F14" s="27" t="e">
        <f>+VLOOKUP(A14,#REF!,10,0)</f>
        <v>#REF!</v>
      </c>
      <c r="G14" s="54" t="e">
        <f>+VLOOKUP(A14,#REF!,13,0)</f>
        <v>#REF!</v>
      </c>
      <c r="H14" s="55" t="e">
        <f t="shared" si="1"/>
        <v>#REF!</v>
      </c>
      <c r="I14" s="27" t="e">
        <f t="shared" si="2"/>
        <v>#REF!</v>
      </c>
      <c r="J14" s="27" t="s">
        <v>55</v>
      </c>
      <c r="K14" s="27" t="e">
        <f>+IF(ISBLANK(VLOOKUP(A14,#REF!,5,0)),"",VLOOKUP(A14,#REF!,5,0))</f>
        <v>#REF!</v>
      </c>
      <c r="L14" s="27" t="e">
        <f>+IF(ISBLANK(VLOOKUP(A14,#REF!,9,0)),"",VLOOKUP(A14,#REF!,9,0))</f>
        <v>#REF!</v>
      </c>
      <c r="M14" s="27" t="e">
        <f t="shared" si="3"/>
        <v>#REF!</v>
      </c>
      <c r="N14" s="27" t="e">
        <f t="shared" si="4"/>
        <v>#REF!</v>
      </c>
      <c r="O14" s="27"/>
      <c r="P14" s="27"/>
    </row>
    <row r="15" spans="1:19" ht="12.75" customHeight="1" x14ac:dyDescent="0.2">
      <c r="A15" s="27" t="s">
        <v>57</v>
      </c>
      <c r="B15" s="27" t="str">
        <f t="shared" si="0"/>
        <v>4</v>
      </c>
      <c r="C15" s="27" t="e">
        <f>+MID(VLOOKUP(A15,#REF!,2,0),4,LEN(VLOOKUP(A15,#REF!,2,0))-4)</f>
        <v>#REF!</v>
      </c>
      <c r="D15" s="27" t="s">
        <v>36</v>
      </c>
      <c r="E15" s="27" t="e">
        <f>+VLOOKUP(A15,#REF!,3,0)</f>
        <v>#REF!</v>
      </c>
      <c r="F15" s="27" t="e">
        <f>+VLOOKUP(A15,#REF!,10,0)</f>
        <v>#REF!</v>
      </c>
      <c r="G15" s="54" t="e">
        <f>+VLOOKUP(A15,#REF!,13,0)</f>
        <v>#REF!</v>
      </c>
      <c r="H15" s="55" t="e">
        <f t="shared" si="1"/>
        <v>#REF!</v>
      </c>
      <c r="I15" s="27" t="e">
        <f t="shared" si="2"/>
        <v>#REF!</v>
      </c>
      <c r="J15" s="27" t="s">
        <v>55</v>
      </c>
      <c r="K15" s="27" t="e">
        <f>+IF(ISBLANK(VLOOKUP(A15,#REF!,5,0)),"",VLOOKUP(A15,#REF!,5,0))</f>
        <v>#REF!</v>
      </c>
      <c r="L15" s="27" t="e">
        <f>+IF(ISBLANK(VLOOKUP(A15,#REF!,9,0)),"",VLOOKUP(A15,#REF!,9,0))</f>
        <v>#REF!</v>
      </c>
      <c r="M15" s="27" t="e">
        <f t="shared" si="3"/>
        <v>#REF!</v>
      </c>
      <c r="N15" s="27" t="e">
        <f t="shared" si="4"/>
        <v>#REF!</v>
      </c>
      <c r="O15" s="27"/>
      <c r="P15" s="27"/>
    </row>
    <row r="16" spans="1:19" ht="12.75" customHeight="1" x14ac:dyDescent="0.2">
      <c r="A16" s="27" t="s">
        <v>58</v>
      </c>
      <c r="B16" s="27" t="str">
        <f t="shared" si="0"/>
        <v>4</v>
      </c>
      <c r="C16" s="27" t="e">
        <f>+MID(VLOOKUP(A16,#REF!,2,0),4,LEN(VLOOKUP(A16,#REF!,2,0))-4)</f>
        <v>#REF!</v>
      </c>
      <c r="D16" s="27" t="s">
        <v>36</v>
      </c>
      <c r="E16" s="27" t="e">
        <f>+VLOOKUP(A16,#REF!,3,0)</f>
        <v>#REF!</v>
      </c>
      <c r="F16" s="27" t="e">
        <f>+VLOOKUP(A16,#REF!,10,0)</f>
        <v>#REF!</v>
      </c>
      <c r="G16" s="54" t="e">
        <f>+VLOOKUP(A16,#REF!,13,0)</f>
        <v>#REF!</v>
      </c>
      <c r="H16" s="55" t="e">
        <f t="shared" si="1"/>
        <v>#REF!</v>
      </c>
      <c r="I16" s="27" t="e">
        <f t="shared" si="2"/>
        <v>#REF!</v>
      </c>
      <c r="J16" s="27" t="s">
        <v>55</v>
      </c>
      <c r="K16" s="27" t="e">
        <f>+IF(ISBLANK(VLOOKUP(A16,#REF!,5,0)),"",VLOOKUP(A16,#REF!,5,0))</f>
        <v>#REF!</v>
      </c>
      <c r="L16" s="27" t="e">
        <f>+IF(ISBLANK(VLOOKUP(A16,#REF!,9,0)),"",VLOOKUP(A16,#REF!,9,0))</f>
        <v>#REF!</v>
      </c>
      <c r="M16" s="27" t="e">
        <f t="shared" si="3"/>
        <v>#REF!</v>
      </c>
      <c r="N16" s="27" t="e">
        <f t="shared" si="4"/>
        <v>#REF!</v>
      </c>
      <c r="O16" s="27"/>
      <c r="P16" s="27"/>
    </row>
    <row r="17" spans="1:16" ht="12.75" customHeight="1" x14ac:dyDescent="0.2">
      <c r="A17" s="27" t="s">
        <v>59</v>
      </c>
      <c r="B17" s="27" t="str">
        <f t="shared" si="0"/>
        <v>4</v>
      </c>
      <c r="C17" s="27" t="e">
        <f>+MID(VLOOKUP(A17,#REF!,2,0),4,LEN(VLOOKUP(A17,#REF!,2,0))-4)</f>
        <v>#REF!</v>
      </c>
      <c r="D17" s="27" t="s">
        <v>36</v>
      </c>
      <c r="E17" s="27" t="e">
        <f>+VLOOKUP(A17,#REF!,3,0)</f>
        <v>#REF!</v>
      </c>
      <c r="F17" s="27" t="e">
        <f>+VLOOKUP(A17,#REF!,10,0)</f>
        <v>#REF!</v>
      </c>
      <c r="G17" s="59" t="e">
        <f>+VLOOKUP(A17,#REF!,13,0)</f>
        <v>#REF!</v>
      </c>
      <c r="H17" s="55" t="e">
        <f t="shared" si="1"/>
        <v>#REF!</v>
      </c>
      <c r="I17" s="27" t="e">
        <f t="shared" si="2"/>
        <v>#REF!</v>
      </c>
      <c r="J17" s="27" t="s">
        <v>55</v>
      </c>
      <c r="K17" s="27" t="e">
        <f>+IF(ISBLANK(VLOOKUP(A17,#REF!,5,0)),"",VLOOKUP(A17,#REF!,5,0))</f>
        <v>#REF!</v>
      </c>
      <c r="L17" s="27" t="e">
        <f>+IF(ISBLANK(VLOOKUP(A17,#REF!,9,0)),"",VLOOKUP(A17,#REF!,9,0))</f>
        <v>#REF!</v>
      </c>
      <c r="M17" s="27" t="e">
        <f t="shared" si="3"/>
        <v>#REF!</v>
      </c>
      <c r="N17" s="27" t="e">
        <f t="shared" si="4"/>
        <v>#REF!</v>
      </c>
      <c r="O17" s="27"/>
      <c r="P17" s="27"/>
    </row>
    <row r="18" spans="1:16" ht="12.75" customHeight="1" x14ac:dyDescent="0.2">
      <c r="A18" s="27" t="s">
        <v>60</v>
      </c>
      <c r="B18" s="27" t="str">
        <f t="shared" si="0"/>
        <v>4</v>
      </c>
      <c r="C18" s="27" t="e">
        <f>+MID(VLOOKUP(A18,#REF!,2,0),4,LEN(VLOOKUP(A18,#REF!,2,0))-4)</f>
        <v>#REF!</v>
      </c>
      <c r="D18" s="27" t="s">
        <v>36</v>
      </c>
      <c r="E18" s="27" t="e">
        <f>+VLOOKUP(A18,#REF!,3,0)</f>
        <v>#REF!</v>
      </c>
      <c r="F18" s="27" t="e">
        <f>+VLOOKUP(A18,#REF!,10,0)</f>
        <v>#REF!</v>
      </c>
      <c r="G18" s="60" t="e">
        <f>+VLOOKUP(A18,#REF!,13,0)</f>
        <v>#REF!</v>
      </c>
      <c r="H18" s="55" t="e">
        <f t="shared" si="1"/>
        <v>#REF!</v>
      </c>
      <c r="I18" s="27" t="e">
        <f t="shared" si="2"/>
        <v>#REF!</v>
      </c>
      <c r="J18" s="27" t="s">
        <v>55</v>
      </c>
      <c r="K18" s="27" t="e">
        <f>+IF(ISBLANK(VLOOKUP(A18,#REF!,5,0)),"",VLOOKUP(A18,#REF!,5,0))</f>
        <v>#REF!</v>
      </c>
      <c r="L18" s="27" t="e">
        <f>+IF(ISBLANK(VLOOKUP(A18,#REF!,9,0)),"",VLOOKUP(A18,#REF!,9,0))</f>
        <v>#REF!</v>
      </c>
      <c r="M18" s="27" t="e">
        <f t="shared" si="3"/>
        <v>#REF!</v>
      </c>
      <c r="N18" s="27" t="e">
        <f t="shared" si="4"/>
        <v>#REF!</v>
      </c>
      <c r="O18" s="27"/>
      <c r="P18" s="27"/>
    </row>
    <row r="19" spans="1:16" ht="12.75" customHeight="1" x14ac:dyDescent="0.2">
      <c r="A19" s="27" t="s">
        <v>61</v>
      </c>
      <c r="B19" s="27" t="str">
        <f t="shared" si="0"/>
        <v>4</v>
      </c>
      <c r="C19" s="27" t="e">
        <f>+MID(VLOOKUP(A19,#REF!,2,0),4,LEN(VLOOKUP(A19,#REF!,2,0))-4)</f>
        <v>#REF!</v>
      </c>
      <c r="D19" s="27" t="s">
        <v>36</v>
      </c>
      <c r="E19" s="27" t="e">
        <f>+VLOOKUP(A19,#REF!,3,0)</f>
        <v>#REF!</v>
      </c>
      <c r="F19" s="27" t="e">
        <f>+VLOOKUP(A19,#REF!,10,0)</f>
        <v>#REF!</v>
      </c>
      <c r="G19" s="54" t="e">
        <f>+VLOOKUP(A19,#REF!,13,0)</f>
        <v>#REF!</v>
      </c>
      <c r="H19" s="55" t="e">
        <f t="shared" si="1"/>
        <v>#REF!</v>
      </c>
      <c r="I19" s="27" t="e">
        <f t="shared" si="2"/>
        <v>#REF!</v>
      </c>
      <c r="J19" s="27" t="s">
        <v>55</v>
      </c>
      <c r="K19" s="27" t="e">
        <f>+IF(ISBLANK(VLOOKUP(A19,#REF!,5,0)),"",VLOOKUP(A19,#REF!,5,0))</f>
        <v>#REF!</v>
      </c>
      <c r="L19" s="27" t="e">
        <f>+IF(ISBLANK(VLOOKUP(A19,#REF!,9,0)),"",VLOOKUP(A19,#REF!,9,0))</f>
        <v>#REF!</v>
      </c>
      <c r="M19" s="27" t="e">
        <f t="shared" si="3"/>
        <v>#REF!</v>
      </c>
      <c r="N19" s="27" t="e">
        <f t="shared" si="4"/>
        <v>#REF!</v>
      </c>
      <c r="O19" s="27"/>
      <c r="P19" s="27"/>
    </row>
    <row r="20" spans="1:16" ht="12.75" customHeight="1" x14ac:dyDescent="0.2">
      <c r="A20" s="27" t="s">
        <v>62</v>
      </c>
      <c r="B20" s="27" t="str">
        <f t="shared" si="0"/>
        <v>5</v>
      </c>
      <c r="C20" s="27" t="e">
        <f>+MID(VLOOKUP(A20,#REF!,2,0),4,LEN(VLOOKUP(A20,#REF!,2,0))-4)</f>
        <v>#REF!</v>
      </c>
      <c r="D20" s="27" t="s">
        <v>36</v>
      </c>
      <c r="E20" s="27" t="e">
        <f>+VLOOKUP(A20,#REF!,3,0)</f>
        <v>#REF!</v>
      </c>
      <c r="F20" s="27" t="e">
        <f>+VLOOKUP(A20,#REF!,10,0)</f>
        <v>#REF!</v>
      </c>
      <c r="G20" s="54" t="e">
        <f>+VLOOKUP(A20,#REF!,13,0)</f>
        <v>#REF!</v>
      </c>
      <c r="H20" s="55" t="e">
        <f t="shared" si="1"/>
        <v>#REF!</v>
      </c>
      <c r="I20" s="27" t="e">
        <f t="shared" si="2"/>
        <v>#REF!</v>
      </c>
      <c r="J20" s="27" t="s">
        <v>63</v>
      </c>
      <c r="K20" s="27" t="e">
        <f>+IF(ISBLANK(VLOOKUP(A20,#REF!,5,0)),"",VLOOKUP(A20,#REF!,5,0))</f>
        <v>#REF!</v>
      </c>
      <c r="L20" s="27" t="e">
        <f>+IF(ISBLANK(VLOOKUP(A20,#REF!,9,0)),"",VLOOKUP(A20,#REF!,9,0))</f>
        <v>#REF!</v>
      </c>
      <c r="M20" s="27" t="e">
        <f t="shared" si="3"/>
        <v>#REF!</v>
      </c>
      <c r="N20" s="27" t="e">
        <f t="shared" si="4"/>
        <v>#REF!</v>
      </c>
      <c r="O20" s="27"/>
      <c r="P20" s="27"/>
    </row>
    <row r="21" spans="1:16" ht="12.75" customHeight="1" x14ac:dyDescent="0.2">
      <c r="A21" s="27" t="s">
        <v>64</v>
      </c>
      <c r="B21" s="27" t="str">
        <f t="shared" si="0"/>
        <v>5</v>
      </c>
      <c r="C21" s="27" t="e">
        <f>+MID(VLOOKUP(A21,#REF!,2,0),4,LEN(VLOOKUP(A21,#REF!,2,0))-4)</f>
        <v>#REF!</v>
      </c>
      <c r="D21" s="27" t="s">
        <v>36</v>
      </c>
      <c r="E21" s="27" t="e">
        <f>+VLOOKUP(A21,#REF!,3,0)</f>
        <v>#REF!</v>
      </c>
      <c r="F21" s="27" t="e">
        <f>+VLOOKUP(A21,#REF!,10,0)</f>
        <v>#REF!</v>
      </c>
      <c r="G21" s="54" t="e">
        <f>+VLOOKUP(A21,#REF!,13,0)</f>
        <v>#REF!</v>
      </c>
      <c r="H21" s="55" t="e">
        <f t="shared" si="1"/>
        <v>#REF!</v>
      </c>
      <c r="I21" s="27" t="e">
        <f t="shared" si="2"/>
        <v>#REF!</v>
      </c>
      <c r="J21" s="27" t="s">
        <v>63</v>
      </c>
      <c r="K21" s="27" t="e">
        <f>+IF(ISBLANK(VLOOKUP(A21,#REF!,5,0)),"",VLOOKUP(A21,#REF!,5,0))</f>
        <v>#REF!</v>
      </c>
      <c r="L21" s="27" t="e">
        <f>+IF(ISBLANK(VLOOKUP(A21,#REF!,9,0)),"",VLOOKUP(A21,#REF!,9,0))</f>
        <v>#REF!</v>
      </c>
      <c r="M21" s="27" t="e">
        <f t="shared" si="3"/>
        <v>#REF!</v>
      </c>
      <c r="N21" s="27" t="e">
        <f t="shared" si="4"/>
        <v>#REF!</v>
      </c>
      <c r="O21" s="27"/>
      <c r="P21" s="27"/>
    </row>
    <row r="22" spans="1:16" ht="12.75" customHeight="1" x14ac:dyDescent="0.2">
      <c r="A22" s="27" t="s">
        <v>65</v>
      </c>
      <c r="B22" s="27" t="str">
        <f t="shared" si="0"/>
        <v>5</v>
      </c>
      <c r="C22" s="27" t="e">
        <f>+MID(VLOOKUP(A22,#REF!,2,0),4,LEN(VLOOKUP(A22,#REF!,2,0))-4)</f>
        <v>#REF!</v>
      </c>
      <c r="D22" s="27" t="s">
        <v>36</v>
      </c>
      <c r="E22" s="27" t="e">
        <f>+VLOOKUP(A22,#REF!,3,0)</f>
        <v>#REF!</v>
      </c>
      <c r="F22" s="27" t="e">
        <f>+VLOOKUP(A22,#REF!,10,0)</f>
        <v>#REF!</v>
      </c>
      <c r="G22" s="54" t="e">
        <f>+VLOOKUP(A22,#REF!,13,0)</f>
        <v>#REF!</v>
      </c>
      <c r="H22" s="55" t="e">
        <f t="shared" si="1"/>
        <v>#REF!</v>
      </c>
      <c r="I22" s="27" t="e">
        <f t="shared" si="2"/>
        <v>#REF!</v>
      </c>
      <c r="J22" s="27" t="s">
        <v>63</v>
      </c>
      <c r="K22" s="27" t="e">
        <f>+IF(ISBLANK(VLOOKUP(A22,#REF!,5,0)),"",VLOOKUP(A22,#REF!,5,0))</f>
        <v>#REF!</v>
      </c>
      <c r="L22" s="27" t="e">
        <f>+IF(ISBLANK(VLOOKUP(A22,#REF!,9,0)),"",VLOOKUP(A22,#REF!,9,0))</f>
        <v>#REF!</v>
      </c>
      <c r="M22" s="27" t="e">
        <f t="shared" si="3"/>
        <v>#REF!</v>
      </c>
      <c r="N22" s="27" t="e">
        <f t="shared" si="4"/>
        <v>#REF!</v>
      </c>
      <c r="O22" s="27"/>
      <c r="P22" s="27"/>
    </row>
    <row r="23" spans="1:16" ht="12.75" customHeight="1" x14ac:dyDescent="0.2">
      <c r="A23" s="27" t="s">
        <v>66</v>
      </c>
      <c r="B23" s="27" t="str">
        <f t="shared" si="0"/>
        <v>5</v>
      </c>
      <c r="C23" s="27" t="e">
        <f>+MID(VLOOKUP(A23,#REF!,2,0),4,LEN(VLOOKUP(A23,#REF!,2,0))-4)</f>
        <v>#REF!</v>
      </c>
      <c r="D23" s="27" t="s">
        <v>36</v>
      </c>
      <c r="E23" s="27" t="e">
        <f>+VLOOKUP(A23,#REF!,3,0)</f>
        <v>#REF!</v>
      </c>
      <c r="F23" s="27" t="e">
        <f>+VLOOKUP(A23,#REF!,10,0)</f>
        <v>#REF!</v>
      </c>
      <c r="G23" s="54" t="e">
        <f>+VLOOKUP(A23,#REF!,13,0)</f>
        <v>#REF!</v>
      </c>
      <c r="H23" s="55" t="e">
        <f t="shared" si="1"/>
        <v>#REF!</v>
      </c>
      <c r="I23" s="27" t="e">
        <f t="shared" si="2"/>
        <v>#REF!</v>
      </c>
      <c r="J23" s="27" t="s">
        <v>63</v>
      </c>
      <c r="K23" s="27" t="e">
        <f>+IF(ISBLANK(VLOOKUP(A23,#REF!,5,0)),"",VLOOKUP(A23,#REF!,5,0))</f>
        <v>#REF!</v>
      </c>
      <c r="L23" s="27" t="e">
        <f>+IF(ISBLANK(VLOOKUP(A23,#REF!,9,0)),"",VLOOKUP(A23,#REF!,9,0))</f>
        <v>#REF!</v>
      </c>
      <c r="M23" s="27" t="e">
        <f t="shared" si="3"/>
        <v>#REF!</v>
      </c>
      <c r="N23" s="27" t="e">
        <f t="shared" si="4"/>
        <v>#REF!</v>
      </c>
      <c r="O23" s="27"/>
      <c r="P23" s="27"/>
    </row>
    <row r="24" spans="1:16" ht="12.75" customHeight="1" x14ac:dyDescent="0.2">
      <c r="A24" s="27" t="s">
        <v>67</v>
      </c>
      <c r="B24" s="27" t="str">
        <f t="shared" si="0"/>
        <v>5</v>
      </c>
      <c r="C24" s="27" t="e">
        <f>+MID(VLOOKUP(A24,#REF!,2,0),4,LEN(VLOOKUP(A24,#REF!,2,0))-4)</f>
        <v>#REF!</v>
      </c>
      <c r="D24" s="27" t="s">
        <v>36</v>
      </c>
      <c r="E24" s="27" t="e">
        <f>+VLOOKUP(A24,#REF!,3,0)</f>
        <v>#REF!</v>
      </c>
      <c r="F24" s="27" t="e">
        <f>+VLOOKUP(A24,#REF!,10,0)</f>
        <v>#REF!</v>
      </c>
      <c r="G24" s="54" t="e">
        <f>+VLOOKUP(A24,#REF!,13,0)</f>
        <v>#REF!</v>
      </c>
      <c r="H24" s="55" t="e">
        <f t="shared" si="1"/>
        <v>#REF!</v>
      </c>
      <c r="I24" s="27" t="e">
        <f t="shared" si="2"/>
        <v>#REF!</v>
      </c>
      <c r="J24" s="27" t="s">
        <v>63</v>
      </c>
      <c r="K24" s="27" t="e">
        <f>+IF(ISBLANK(VLOOKUP(A24,#REF!,5,0)),"",VLOOKUP(A24,#REF!,5,0))</f>
        <v>#REF!</v>
      </c>
      <c r="L24" s="27" t="e">
        <f>+IF(ISBLANK(VLOOKUP(A24,#REF!,9,0)),"",VLOOKUP(A24,#REF!,9,0))</f>
        <v>#REF!</v>
      </c>
      <c r="M24" s="27" t="e">
        <f t="shared" si="3"/>
        <v>#REF!</v>
      </c>
      <c r="N24" s="27" t="e">
        <f t="shared" si="4"/>
        <v>#REF!</v>
      </c>
      <c r="O24" s="27"/>
      <c r="P24" s="27"/>
    </row>
    <row r="25" spans="1:16" ht="12.75" customHeight="1" x14ac:dyDescent="0.2">
      <c r="A25" s="27" t="s">
        <v>68</v>
      </c>
      <c r="B25" s="27" t="str">
        <f t="shared" si="0"/>
        <v>5</v>
      </c>
      <c r="C25" s="27" t="e">
        <f>+MID(VLOOKUP(A25,#REF!,2,0),4,LEN(VLOOKUP(A25,#REF!,2,0))-4)</f>
        <v>#REF!</v>
      </c>
      <c r="D25" s="27" t="s">
        <v>36</v>
      </c>
      <c r="E25" s="27" t="e">
        <f>+VLOOKUP(A25,#REF!,3,0)</f>
        <v>#REF!</v>
      </c>
      <c r="F25" s="27" t="e">
        <f>+VLOOKUP(A25,#REF!,10,0)</f>
        <v>#REF!</v>
      </c>
      <c r="G25" s="54" t="e">
        <f>+VLOOKUP(A25,#REF!,13,0)</f>
        <v>#REF!</v>
      </c>
      <c r="H25" s="55" t="e">
        <f t="shared" si="1"/>
        <v>#REF!</v>
      </c>
      <c r="I25" s="27" t="e">
        <f t="shared" si="2"/>
        <v>#REF!</v>
      </c>
      <c r="J25" s="27" t="s">
        <v>63</v>
      </c>
      <c r="K25" s="27" t="e">
        <f>+IF(ISBLANK(VLOOKUP(A25,#REF!,5,0)),"",VLOOKUP(A25,#REF!,5,0))</f>
        <v>#REF!</v>
      </c>
      <c r="L25" s="27" t="e">
        <f>+IF(ISBLANK(VLOOKUP(A25,#REF!,9,0)),"",VLOOKUP(A25,#REF!,9,0))</f>
        <v>#REF!</v>
      </c>
      <c r="M25" s="27" t="e">
        <f t="shared" si="3"/>
        <v>#REF!</v>
      </c>
      <c r="N25" s="27" t="e">
        <f t="shared" si="4"/>
        <v>#REF!</v>
      </c>
      <c r="O25" s="27"/>
      <c r="P25" s="27"/>
    </row>
    <row r="26" spans="1:16" ht="12.75" customHeight="1" x14ac:dyDescent="0.2">
      <c r="A26" s="27" t="s">
        <v>69</v>
      </c>
      <c r="B26" s="27" t="str">
        <f t="shared" si="0"/>
        <v>6</v>
      </c>
      <c r="C26" s="27" t="e">
        <f>+MID(VLOOKUP(A26,#REF!,2,0),4,LEN(VLOOKUP(A26,#REF!,2,0))-4)</f>
        <v>#REF!</v>
      </c>
      <c r="D26" s="27" t="s">
        <v>22</v>
      </c>
      <c r="E26" s="27" t="e">
        <f>+VLOOKUP(A26,#REF!,3,0)</f>
        <v>#REF!</v>
      </c>
      <c r="F26" s="27" t="e">
        <f>+VLOOKUP(A26,#REF!,10,0)</f>
        <v>#REF!</v>
      </c>
      <c r="G26" s="54" t="e">
        <f>+VLOOKUP(A26,#REF!,13,0)</f>
        <v>#REF!</v>
      </c>
      <c r="H26" s="55" t="e">
        <f t="shared" si="1"/>
        <v>#REF!</v>
      </c>
      <c r="I26" s="27" t="e">
        <f t="shared" si="2"/>
        <v>#REF!</v>
      </c>
      <c r="J26" s="27" t="s">
        <v>70</v>
      </c>
      <c r="K26" s="27" t="e">
        <f>+IF(ISBLANK(VLOOKUP(A26,#REF!,5,0)),"",VLOOKUP(A26,#REF!,5,0))</f>
        <v>#REF!</v>
      </c>
      <c r="L26" s="27" t="e">
        <f>+IF(ISBLANK(VLOOKUP(A26,#REF!,9,9)),"",VLOOKUP(A26,#REF!,9,9))</f>
        <v>#REF!</v>
      </c>
      <c r="M26" s="27" t="e">
        <f t="shared" si="3"/>
        <v>#REF!</v>
      </c>
      <c r="N26" s="27" t="e">
        <f t="shared" si="4"/>
        <v>#REF!</v>
      </c>
      <c r="O26" s="27"/>
      <c r="P26" s="27"/>
    </row>
    <row r="27" spans="1:16" ht="12.75" customHeight="1" x14ac:dyDescent="0.2">
      <c r="A27" s="27" t="s">
        <v>71</v>
      </c>
      <c r="B27" s="27" t="str">
        <f t="shared" si="0"/>
        <v>6</v>
      </c>
      <c r="C27" s="27" t="e">
        <f>+MID(VLOOKUP(A27,#REF!,2,0),4,LEN(VLOOKUP(A27,#REF!,2,0))-4)</f>
        <v>#REF!</v>
      </c>
      <c r="D27" s="27" t="s">
        <v>22</v>
      </c>
      <c r="E27" s="27" t="e">
        <f>+VLOOKUP(A27,#REF!,3,0)</f>
        <v>#REF!</v>
      </c>
      <c r="F27" s="27" t="e">
        <f>+VLOOKUP(A27,#REF!,10,0)</f>
        <v>#REF!</v>
      </c>
      <c r="G27" s="54" t="e">
        <f>+VLOOKUP(A27,#REF!,13,0)</f>
        <v>#REF!</v>
      </c>
      <c r="H27" s="55" t="e">
        <f t="shared" si="1"/>
        <v>#REF!</v>
      </c>
      <c r="I27" s="27" t="e">
        <f t="shared" si="2"/>
        <v>#REF!</v>
      </c>
      <c r="J27" s="27" t="s">
        <v>70</v>
      </c>
      <c r="K27" s="27" t="e">
        <f>+IF(ISBLANK(VLOOKUP(A27,#REF!,5,0)),"",VLOOKUP(A27,#REF!,5,0))</f>
        <v>#REF!</v>
      </c>
      <c r="L27" s="27" t="e">
        <f>+IF(ISBLANK(VLOOKUP(A27,#REF!,9,9)),"",VLOOKUP(A27,#REF!,9,9))</f>
        <v>#REF!</v>
      </c>
      <c r="M27" s="27" t="e">
        <f t="shared" si="3"/>
        <v>#REF!</v>
      </c>
      <c r="N27" s="27" t="e">
        <f t="shared" si="4"/>
        <v>#REF!</v>
      </c>
      <c r="O27" s="27"/>
      <c r="P27" s="27"/>
    </row>
    <row r="28" spans="1:16" ht="12.75" customHeight="1" x14ac:dyDescent="0.2">
      <c r="A28" s="27" t="s">
        <v>72</v>
      </c>
      <c r="B28" s="27" t="str">
        <f t="shared" si="0"/>
        <v>6</v>
      </c>
      <c r="C28" s="27" t="e">
        <f>+MID(VLOOKUP(A28,#REF!,2,0),4,LEN(VLOOKUP(A28,#REF!,2,0))-4)</f>
        <v>#REF!</v>
      </c>
      <c r="D28" s="27" t="s">
        <v>22</v>
      </c>
      <c r="E28" s="27" t="e">
        <f>+VLOOKUP(A28,#REF!,3,0)</f>
        <v>#REF!</v>
      </c>
      <c r="F28" s="27" t="e">
        <f>+VLOOKUP(A28,#REF!,10,0)</f>
        <v>#REF!</v>
      </c>
      <c r="G28" s="54" t="e">
        <f>+VLOOKUP(A28,#REF!,13,0)</f>
        <v>#REF!</v>
      </c>
      <c r="H28" s="55" t="e">
        <f t="shared" si="1"/>
        <v>#REF!</v>
      </c>
      <c r="I28" s="27" t="e">
        <f t="shared" si="2"/>
        <v>#REF!</v>
      </c>
      <c r="J28" s="27" t="s">
        <v>70</v>
      </c>
      <c r="K28" s="27" t="e">
        <f>+IF(ISBLANK(VLOOKUP(A28,#REF!,5,0)),"",VLOOKUP(A28,#REF!,5,0))</f>
        <v>#REF!</v>
      </c>
      <c r="L28" s="27" t="e">
        <f>+IF(ISBLANK(VLOOKUP(A28,#REF!,9,9)),"",VLOOKUP(A28,#REF!,9,9))</f>
        <v>#REF!</v>
      </c>
      <c r="M28" s="27" t="e">
        <f t="shared" si="3"/>
        <v>#REF!</v>
      </c>
      <c r="N28" s="27" t="e">
        <f t="shared" si="4"/>
        <v>#REF!</v>
      </c>
      <c r="O28" s="27"/>
      <c r="P28" s="27"/>
    </row>
    <row r="29" spans="1:16" ht="12.75" customHeight="1" x14ac:dyDescent="0.2">
      <c r="A29" s="27" t="s">
        <v>73</v>
      </c>
      <c r="B29" s="27" t="str">
        <f t="shared" si="0"/>
        <v>7</v>
      </c>
      <c r="C29" s="27" t="e">
        <f>+MID(VLOOKUP(A29,#REF!,2,0),4,LEN(VLOOKUP(A29,#REF!,2,0))-4)</f>
        <v>#REF!</v>
      </c>
      <c r="D29" s="27" t="s">
        <v>22</v>
      </c>
      <c r="E29" s="27" t="e">
        <f>+VLOOKUP(A29,#REF!,3,0)</f>
        <v>#REF!</v>
      </c>
      <c r="F29" s="27" t="e">
        <f>+VLOOKUP(A29,#REF!,10,0)</f>
        <v>#REF!</v>
      </c>
      <c r="G29" s="54" t="e">
        <f>+VLOOKUP(A29,#REF!,13,0)</f>
        <v>#REF!</v>
      </c>
      <c r="H29" s="55" t="e">
        <f t="shared" si="1"/>
        <v>#REF!</v>
      </c>
      <c r="I29" s="27" t="e">
        <f t="shared" si="2"/>
        <v>#REF!</v>
      </c>
      <c r="J29" s="27" t="s">
        <v>74</v>
      </c>
      <c r="K29" s="27" t="e">
        <f>+IF(ISBLANK(VLOOKUP(A29,#REF!,5,0)),"",VLOOKUP(A29,#REF!,5,0))</f>
        <v>#REF!</v>
      </c>
      <c r="L29" s="27" t="e">
        <f>+IF(ISBLANK(VLOOKUP(A29,#REF!,9,9)),"",VLOOKUP(A29,#REF!,9,9))</f>
        <v>#REF!</v>
      </c>
      <c r="M29" s="27" t="e">
        <f t="shared" si="3"/>
        <v>#REF!</v>
      </c>
      <c r="N29" s="27" t="e">
        <f t="shared" si="4"/>
        <v>#REF!</v>
      </c>
      <c r="O29" s="27"/>
      <c r="P29" s="27"/>
    </row>
    <row r="30" spans="1:16" ht="12.75" customHeight="1" x14ac:dyDescent="0.2">
      <c r="A30" s="27" t="s">
        <v>75</v>
      </c>
      <c r="B30" s="27" t="str">
        <f t="shared" si="0"/>
        <v>7</v>
      </c>
      <c r="C30" s="27" t="e">
        <f>+MID(VLOOKUP(A30,#REF!,2,0),4,LEN(VLOOKUP(A30,#REF!,2,0))-4)</f>
        <v>#REF!</v>
      </c>
      <c r="D30" s="27" t="s">
        <v>22</v>
      </c>
      <c r="E30" s="27" t="e">
        <f>+VLOOKUP(A30,#REF!,3,0)</f>
        <v>#REF!</v>
      </c>
      <c r="F30" s="27" t="e">
        <f>+VLOOKUP(A30,#REF!,10,0)</f>
        <v>#REF!</v>
      </c>
      <c r="G30" s="54" t="e">
        <f>+VLOOKUP(A30,#REF!,13,0)</f>
        <v>#REF!</v>
      </c>
      <c r="H30" s="55" t="e">
        <f t="shared" si="1"/>
        <v>#REF!</v>
      </c>
      <c r="I30" s="27" t="e">
        <f t="shared" si="2"/>
        <v>#REF!</v>
      </c>
      <c r="J30" s="27" t="s">
        <v>74</v>
      </c>
      <c r="K30" s="27" t="e">
        <f>+IF(ISBLANK(VLOOKUP(A30,#REF!,5,0)),"",VLOOKUP(A30,#REF!,5,0))</f>
        <v>#REF!</v>
      </c>
      <c r="L30" s="27" t="e">
        <f>+IF(ISBLANK(VLOOKUP(A30,#REF!,9,9)),"",VLOOKUP(A30,#REF!,9,9))</f>
        <v>#REF!</v>
      </c>
      <c r="M30" s="27" t="e">
        <f t="shared" si="3"/>
        <v>#REF!</v>
      </c>
      <c r="N30" s="27" t="e">
        <f t="shared" si="4"/>
        <v>#REF!</v>
      </c>
      <c r="O30" s="27"/>
      <c r="P30" s="27"/>
    </row>
    <row r="31" spans="1:16" ht="12.75" customHeight="1" x14ac:dyDescent="0.2">
      <c r="A31" s="27" t="s">
        <v>76</v>
      </c>
      <c r="B31" s="27" t="str">
        <f t="shared" si="0"/>
        <v>7</v>
      </c>
      <c r="C31" s="27" t="e">
        <f>+MID(VLOOKUP(A31,#REF!,2,0),4,LEN(VLOOKUP(A31,#REF!,2,0))-4)</f>
        <v>#REF!</v>
      </c>
      <c r="D31" s="27" t="s">
        <v>22</v>
      </c>
      <c r="E31" s="27" t="e">
        <f>+VLOOKUP(A31,#REF!,3,0)</f>
        <v>#REF!</v>
      </c>
      <c r="F31" s="27" t="e">
        <f>+VLOOKUP(A31,#REF!,10,0)</f>
        <v>#REF!</v>
      </c>
      <c r="G31" s="54" t="e">
        <f>+VLOOKUP(A31,#REF!,13,0)</f>
        <v>#REF!</v>
      </c>
      <c r="H31" s="55" t="e">
        <f t="shared" si="1"/>
        <v>#REF!</v>
      </c>
      <c r="I31" s="27" t="e">
        <f t="shared" si="2"/>
        <v>#REF!</v>
      </c>
      <c r="J31" s="27" t="s">
        <v>74</v>
      </c>
      <c r="K31" s="27" t="e">
        <f>+IF(ISBLANK(VLOOKUP(A31,#REF!,5,0)),"",VLOOKUP(A31,#REF!,5,0))</f>
        <v>#REF!</v>
      </c>
      <c r="L31" s="27" t="e">
        <f>+IF(ISBLANK(VLOOKUP(A31,#REF!,9,9)),"",VLOOKUP(A31,#REF!,9,9))</f>
        <v>#REF!</v>
      </c>
      <c r="M31" s="27" t="e">
        <f t="shared" si="3"/>
        <v>#REF!</v>
      </c>
      <c r="N31" s="27" t="e">
        <f t="shared" si="4"/>
        <v>#REF!</v>
      </c>
      <c r="O31" s="27"/>
      <c r="P31" s="27"/>
    </row>
    <row r="32" spans="1:16" ht="12.75" customHeight="1" x14ac:dyDescent="0.2">
      <c r="A32" s="27" t="s">
        <v>77</v>
      </c>
      <c r="B32" s="27" t="str">
        <f t="shared" si="0"/>
        <v>7</v>
      </c>
      <c r="C32" s="27" t="e">
        <f>+MID(VLOOKUP(A32,#REF!,2,0),4,LEN(VLOOKUP(A32,#REF!,2,0))-4)</f>
        <v>#REF!</v>
      </c>
      <c r="D32" s="27" t="s">
        <v>22</v>
      </c>
      <c r="E32" s="27" t="e">
        <f>+VLOOKUP(A32,#REF!,3,0)</f>
        <v>#REF!</v>
      </c>
      <c r="F32" s="27" t="e">
        <f>+VLOOKUP(A32,#REF!,10,0)</f>
        <v>#REF!</v>
      </c>
      <c r="G32" s="54" t="e">
        <f>+VLOOKUP(A32,#REF!,13,0)</f>
        <v>#REF!</v>
      </c>
      <c r="H32" s="55" t="e">
        <f t="shared" si="1"/>
        <v>#REF!</v>
      </c>
      <c r="I32" s="27" t="e">
        <f t="shared" si="2"/>
        <v>#REF!</v>
      </c>
      <c r="J32" s="27" t="s">
        <v>74</v>
      </c>
      <c r="K32" s="27" t="e">
        <f>+IF(ISBLANK(VLOOKUP(A32,#REF!,5,0)),"",VLOOKUP(A32,#REF!,5,0))</f>
        <v>#REF!</v>
      </c>
      <c r="L32" s="27" t="e">
        <f>+IF(ISBLANK(VLOOKUP(A32,#REF!,9,9)),"",VLOOKUP(A32,#REF!,9,9))</f>
        <v>#REF!</v>
      </c>
      <c r="M32" s="27" t="e">
        <f t="shared" si="3"/>
        <v>#REF!</v>
      </c>
      <c r="N32" s="27" t="e">
        <f t="shared" si="4"/>
        <v>#REF!</v>
      </c>
      <c r="O32" s="27"/>
      <c r="P32" s="27"/>
    </row>
    <row r="33" spans="1:16" ht="12.75" customHeight="1" x14ac:dyDescent="0.2">
      <c r="A33" s="27" t="s">
        <v>78</v>
      </c>
      <c r="B33" s="27" t="str">
        <f t="shared" si="0"/>
        <v>7</v>
      </c>
      <c r="C33" s="27" t="e">
        <f>+MID(VLOOKUP(A33,#REF!,2,0),4,LEN(VLOOKUP(A33,#REF!,2,0))-4)</f>
        <v>#REF!</v>
      </c>
      <c r="D33" s="27" t="s">
        <v>22</v>
      </c>
      <c r="E33" s="27" t="e">
        <f>+VLOOKUP(A33,#REF!,3,0)</f>
        <v>#REF!</v>
      </c>
      <c r="F33" s="27" t="e">
        <f>+VLOOKUP(A33,#REF!,10,0)</f>
        <v>#REF!</v>
      </c>
      <c r="G33" s="54" t="e">
        <f>+VLOOKUP(A33,#REF!,13,0)</f>
        <v>#REF!</v>
      </c>
      <c r="H33" s="55" t="e">
        <f t="shared" si="1"/>
        <v>#REF!</v>
      </c>
      <c r="I33" s="27" t="e">
        <f t="shared" si="2"/>
        <v>#REF!</v>
      </c>
      <c r="J33" s="27" t="s">
        <v>74</v>
      </c>
      <c r="K33" s="27" t="e">
        <f>+IF(ISBLANK(VLOOKUP(A33,#REF!,5,0)),"",VLOOKUP(A33,#REF!,5,0))</f>
        <v>#REF!</v>
      </c>
      <c r="L33" s="27" t="e">
        <f>+IF(ISBLANK(VLOOKUP(A33,#REF!,9,9)),"",VLOOKUP(A33,#REF!,9,9))</f>
        <v>#REF!</v>
      </c>
      <c r="M33" s="27" t="e">
        <f t="shared" si="3"/>
        <v>#REF!</v>
      </c>
      <c r="N33" s="27" t="e">
        <f t="shared" si="4"/>
        <v>#REF!</v>
      </c>
      <c r="O33" s="27"/>
      <c r="P33" s="27"/>
    </row>
    <row r="34" spans="1:16" ht="12.75" customHeight="1" x14ac:dyDescent="0.2">
      <c r="A34" s="27" t="s">
        <v>79</v>
      </c>
      <c r="B34" s="27" t="str">
        <f t="shared" si="0"/>
        <v>8</v>
      </c>
      <c r="C34" s="27" t="e">
        <f>+MID(VLOOKUP(A34,#REF!,2,0),4,LEN(VLOOKUP(A34,#REF!,2,0))-4)</f>
        <v>#REF!</v>
      </c>
      <c r="D34" s="27" t="s">
        <v>22</v>
      </c>
      <c r="E34" s="27" t="e">
        <f>+VLOOKUP(A34,#REF!,3,0)</f>
        <v>#REF!</v>
      </c>
      <c r="F34" s="27" t="e">
        <f>+VLOOKUP(A34,#REF!,10,0)</f>
        <v>#REF!</v>
      </c>
      <c r="G34" s="54" t="e">
        <f>+VLOOKUP(A34,#REF!,13,0)</f>
        <v>#REF!</v>
      </c>
      <c r="H34" s="55" t="e">
        <f t="shared" si="1"/>
        <v>#REF!</v>
      </c>
      <c r="I34" s="27" t="e">
        <f t="shared" si="2"/>
        <v>#REF!</v>
      </c>
      <c r="J34" s="27" t="s">
        <v>80</v>
      </c>
      <c r="K34" s="27" t="e">
        <f>+IF(ISBLANK(VLOOKUP(A34,#REF!,5,0)),"",VLOOKUP(A34,#REF!,5,0))</f>
        <v>#REF!</v>
      </c>
      <c r="L34" s="27" t="e">
        <f>+IF(ISBLANK(VLOOKUP(A34,#REF!,9,9)),"",VLOOKUP(A34,#REF!,9,9))</f>
        <v>#REF!</v>
      </c>
      <c r="M34" s="27" t="e">
        <f t="shared" si="3"/>
        <v>#REF!</v>
      </c>
      <c r="N34" s="27" t="e">
        <f t="shared" si="4"/>
        <v>#REF!</v>
      </c>
      <c r="O34" s="27"/>
      <c r="P34" s="27"/>
    </row>
    <row r="35" spans="1:16" ht="12.75" customHeight="1" x14ac:dyDescent="0.2">
      <c r="A35" s="27" t="s">
        <v>81</v>
      </c>
      <c r="B35" s="27" t="str">
        <f t="shared" si="0"/>
        <v>8</v>
      </c>
      <c r="C35" s="27" t="e">
        <f>+MID(VLOOKUP(A35,#REF!,2,0),4,LEN(VLOOKUP(A35,#REF!,2,0))-4)</f>
        <v>#REF!</v>
      </c>
      <c r="D35" s="27" t="s">
        <v>22</v>
      </c>
      <c r="E35" s="27" t="e">
        <f>+VLOOKUP(A35,#REF!,3,0)</f>
        <v>#REF!</v>
      </c>
      <c r="F35" s="27" t="e">
        <f>+VLOOKUP(A35,#REF!,10,0)</f>
        <v>#REF!</v>
      </c>
      <c r="G35" s="54" t="e">
        <f>+VLOOKUP(A35,#REF!,13,0)</f>
        <v>#REF!</v>
      </c>
      <c r="H35" s="55" t="e">
        <f t="shared" si="1"/>
        <v>#REF!</v>
      </c>
      <c r="I35" s="27" t="e">
        <f t="shared" si="2"/>
        <v>#REF!</v>
      </c>
      <c r="J35" s="27" t="s">
        <v>80</v>
      </c>
      <c r="K35" s="27" t="e">
        <f>+IF(ISBLANK(VLOOKUP(A35,#REF!,5,0)),"",VLOOKUP(A35,#REF!,5,0))</f>
        <v>#REF!</v>
      </c>
      <c r="L35" s="27" t="e">
        <f>+IF(ISBLANK(VLOOKUP(A35,#REF!,9,9)),"",VLOOKUP(A35,#REF!,9,9))</f>
        <v>#REF!</v>
      </c>
      <c r="M35" s="27" t="e">
        <f t="shared" si="3"/>
        <v>#REF!</v>
      </c>
      <c r="N35" s="27" t="e">
        <f t="shared" si="4"/>
        <v>#REF!</v>
      </c>
      <c r="O35" s="27"/>
      <c r="P35" s="27"/>
    </row>
    <row r="36" spans="1:16" ht="12.75" customHeight="1" x14ac:dyDescent="0.2">
      <c r="A36" s="27" t="s">
        <v>82</v>
      </c>
      <c r="B36" s="27" t="str">
        <f t="shared" si="0"/>
        <v>8</v>
      </c>
      <c r="C36" s="27" t="e">
        <f>+MID(VLOOKUP(A36,#REF!,2,0),4,LEN(VLOOKUP(A36,#REF!,2,0))-4)</f>
        <v>#REF!</v>
      </c>
      <c r="D36" s="27" t="s">
        <v>22</v>
      </c>
      <c r="E36" s="27" t="e">
        <f>+VLOOKUP(A36,#REF!,3,0)</f>
        <v>#REF!</v>
      </c>
      <c r="F36" s="27" t="e">
        <f>+VLOOKUP(A36,#REF!,10,0)</f>
        <v>#REF!</v>
      </c>
      <c r="G36" s="54" t="e">
        <f>+VLOOKUP(A36,#REF!,13,0)</f>
        <v>#REF!</v>
      </c>
      <c r="H36" s="55" t="e">
        <f t="shared" si="1"/>
        <v>#REF!</v>
      </c>
      <c r="I36" s="27" t="e">
        <f t="shared" si="2"/>
        <v>#REF!</v>
      </c>
      <c r="J36" s="27" t="s">
        <v>80</v>
      </c>
      <c r="K36" s="27" t="e">
        <f>+IF(ISBLANK(VLOOKUP(A36,#REF!,5,0)),"",VLOOKUP(A36,#REF!,5,0))</f>
        <v>#REF!</v>
      </c>
      <c r="L36" s="27" t="e">
        <f>+IF(ISBLANK(VLOOKUP(A36,#REF!,9,9)),"",VLOOKUP(A36,#REF!,9,9))</f>
        <v>#REF!</v>
      </c>
      <c r="M36" s="27" t="e">
        <f t="shared" si="3"/>
        <v>#REF!</v>
      </c>
      <c r="N36" s="27" t="e">
        <f t="shared" si="4"/>
        <v>#REF!</v>
      </c>
      <c r="O36" s="27"/>
      <c r="P36" s="27"/>
    </row>
    <row r="37" spans="1:16" ht="12.75" customHeight="1" x14ac:dyDescent="0.2">
      <c r="A37" s="27" t="s">
        <v>83</v>
      </c>
      <c r="B37" s="27" t="str">
        <f t="shared" si="0"/>
        <v>8</v>
      </c>
      <c r="C37" s="27" t="e">
        <f>+MID(VLOOKUP(A37,#REF!,2,0),4,LEN(VLOOKUP(A37,#REF!,2,0))-4)</f>
        <v>#REF!</v>
      </c>
      <c r="D37" s="27" t="s">
        <v>22</v>
      </c>
      <c r="E37" s="27" t="e">
        <f>+VLOOKUP(A37,#REF!,3,0)</f>
        <v>#REF!</v>
      </c>
      <c r="F37" s="27" t="e">
        <f>+VLOOKUP(A37,#REF!,10,0)</f>
        <v>#REF!</v>
      </c>
      <c r="G37" s="54" t="e">
        <f>+VLOOKUP(A37,#REF!,13,0)</f>
        <v>#REF!</v>
      </c>
      <c r="H37" s="55" t="e">
        <f t="shared" si="1"/>
        <v>#REF!</v>
      </c>
      <c r="I37" s="27" t="e">
        <f t="shared" si="2"/>
        <v>#REF!</v>
      </c>
      <c r="J37" s="27" t="s">
        <v>80</v>
      </c>
      <c r="K37" s="27" t="e">
        <f>+IF(ISBLANK(VLOOKUP(A37,#REF!,5,0)),"",VLOOKUP(A37,#REF!,5,0))</f>
        <v>#REF!</v>
      </c>
      <c r="L37" s="27" t="e">
        <f>+IF(ISBLANK(VLOOKUP(A37,#REF!,9,9)),"",VLOOKUP(A37,#REF!,9,9))</f>
        <v>#REF!</v>
      </c>
      <c r="M37" s="27" t="e">
        <f t="shared" si="3"/>
        <v>#REF!</v>
      </c>
      <c r="N37" s="27" t="e">
        <f t="shared" si="4"/>
        <v>#REF!</v>
      </c>
      <c r="O37" s="27"/>
      <c r="P37" s="27"/>
    </row>
    <row r="38" spans="1:16" ht="12.75" customHeight="1" x14ac:dyDescent="0.2">
      <c r="A38" s="27" t="s">
        <v>84</v>
      </c>
      <c r="B38" s="27" t="str">
        <f t="shared" si="0"/>
        <v>9</v>
      </c>
      <c r="C38" s="27" t="e">
        <f>+MID(VLOOKUP(A38,#REF!,2,0),4,LEN(VLOOKUP(A38,#REF!,2,0))-4)</f>
        <v>#REF!</v>
      </c>
      <c r="D38" s="27" t="s">
        <v>22</v>
      </c>
      <c r="E38" s="27" t="e">
        <f>+VLOOKUP(A38,#REF!,3,0)</f>
        <v>#REF!</v>
      </c>
      <c r="F38" s="27" t="e">
        <f>+VLOOKUP(A38,#REF!,10,0)</f>
        <v>#REF!</v>
      </c>
      <c r="G38" s="54" t="e">
        <f>+VLOOKUP(A38,#REF!,13,0)</f>
        <v>#REF!</v>
      </c>
      <c r="H38" s="55" t="e">
        <f t="shared" si="1"/>
        <v>#REF!</v>
      </c>
      <c r="I38" s="27" t="e">
        <f t="shared" si="2"/>
        <v>#REF!</v>
      </c>
      <c r="J38" s="27" t="s">
        <v>85</v>
      </c>
      <c r="K38" s="27" t="e">
        <f>+IF(ISBLANK(VLOOKUP(A38,#REF!,5,0)),"",VLOOKUP(A38,#REF!,5,0))</f>
        <v>#REF!</v>
      </c>
      <c r="L38" s="27" t="e">
        <f>+IF(ISBLANK(VLOOKUP(A38,#REF!,9,9)),"",VLOOKUP(A38,#REF!,9,9))</f>
        <v>#REF!</v>
      </c>
      <c r="M38" s="27" t="e">
        <f t="shared" si="3"/>
        <v>#REF!</v>
      </c>
      <c r="N38" s="27" t="e">
        <f t="shared" si="4"/>
        <v>#REF!</v>
      </c>
      <c r="O38" s="27"/>
      <c r="P38" s="27"/>
    </row>
    <row r="39" spans="1:16" ht="12.75" customHeight="1" x14ac:dyDescent="0.2">
      <c r="A39" s="27" t="s">
        <v>86</v>
      </c>
      <c r="B39" s="27" t="str">
        <f t="shared" si="0"/>
        <v>9</v>
      </c>
      <c r="C39" s="27" t="e">
        <f>+MID(VLOOKUP(A39,#REF!,2,0),4,LEN(VLOOKUP(A39,#REF!,2,0))-4)</f>
        <v>#REF!</v>
      </c>
      <c r="D39" s="27" t="s">
        <v>22</v>
      </c>
      <c r="E39" s="27" t="e">
        <f>+VLOOKUP(A39,#REF!,3,0)</f>
        <v>#REF!</v>
      </c>
      <c r="F39" s="27" t="e">
        <f>+VLOOKUP(A39,#REF!,10,0)</f>
        <v>#REF!</v>
      </c>
      <c r="G39" s="54" t="e">
        <f>+VLOOKUP(A39,#REF!,13,0)</f>
        <v>#REF!</v>
      </c>
      <c r="H39" s="55" t="e">
        <f t="shared" si="1"/>
        <v>#REF!</v>
      </c>
      <c r="I39" s="27" t="e">
        <f t="shared" si="2"/>
        <v>#REF!</v>
      </c>
      <c r="J39" s="27" t="s">
        <v>85</v>
      </c>
      <c r="K39" s="27" t="e">
        <f>+IF(ISBLANK(VLOOKUP(A39,#REF!,5,0)),"",VLOOKUP(A39,#REF!,5,0))</f>
        <v>#REF!</v>
      </c>
      <c r="L39" s="27" t="e">
        <f>+IF(ISBLANK(VLOOKUP(A39,#REF!,9,9)),"",VLOOKUP(A39,#REF!,9,9))</f>
        <v>#REF!</v>
      </c>
      <c r="M39" s="27" t="e">
        <f t="shared" si="3"/>
        <v>#REF!</v>
      </c>
      <c r="N39" s="27" t="e">
        <f t="shared" si="4"/>
        <v>#REF!</v>
      </c>
      <c r="O39" s="27"/>
      <c r="P39" s="27"/>
    </row>
    <row r="40" spans="1:16" ht="12.75" customHeight="1" x14ac:dyDescent="0.2">
      <c r="A40" s="27" t="s">
        <v>87</v>
      </c>
      <c r="B40" s="27" t="str">
        <f t="shared" si="0"/>
        <v>9</v>
      </c>
      <c r="C40" s="27" t="e">
        <f>+MID(VLOOKUP(A40,#REF!,2,0),4,LEN(VLOOKUP(A40,#REF!,2,0))-4)</f>
        <v>#REF!</v>
      </c>
      <c r="D40" s="27" t="s">
        <v>22</v>
      </c>
      <c r="E40" s="27" t="e">
        <f>+VLOOKUP(A40,#REF!,3,0)</f>
        <v>#REF!</v>
      </c>
      <c r="F40" s="27" t="e">
        <f>+VLOOKUP(A40,#REF!,10,0)</f>
        <v>#REF!</v>
      </c>
      <c r="G40" s="54" t="e">
        <f>+VLOOKUP(A40,#REF!,13,0)</f>
        <v>#REF!</v>
      </c>
      <c r="H40" s="55" t="e">
        <f t="shared" si="1"/>
        <v>#REF!</v>
      </c>
      <c r="I40" s="27" t="e">
        <f t="shared" si="2"/>
        <v>#REF!</v>
      </c>
      <c r="J40" s="27" t="s">
        <v>85</v>
      </c>
      <c r="K40" s="27" t="e">
        <f>+IF(ISBLANK(VLOOKUP(A40,#REF!,5,0)),"",VLOOKUP(A40,#REF!,5,0))</f>
        <v>#REF!</v>
      </c>
      <c r="L40" s="27" t="e">
        <f>+IF(ISBLANK(VLOOKUP(A40,#REF!,9,9)),"",VLOOKUP(A40,#REF!,9,9))</f>
        <v>#REF!</v>
      </c>
      <c r="M40" s="27" t="e">
        <f t="shared" si="3"/>
        <v>#REF!</v>
      </c>
      <c r="N40" s="27" t="e">
        <f t="shared" si="4"/>
        <v>#REF!</v>
      </c>
      <c r="O40" s="27"/>
      <c r="P40" s="27"/>
    </row>
    <row r="41" spans="1:16" ht="12.75" customHeight="1" x14ac:dyDescent="0.2">
      <c r="A41" s="27" t="s">
        <v>88</v>
      </c>
      <c r="B41" s="27" t="str">
        <f t="shared" si="0"/>
        <v>9</v>
      </c>
      <c r="C41" s="27" t="e">
        <f>+MID(VLOOKUP(A41,#REF!,2,0),4,LEN(VLOOKUP(A41,#REF!,2,0))-4)</f>
        <v>#REF!</v>
      </c>
      <c r="D41" s="27" t="s">
        <v>22</v>
      </c>
      <c r="E41" s="27" t="e">
        <f>+VLOOKUP(A41,#REF!,3,0)</f>
        <v>#REF!</v>
      </c>
      <c r="F41" s="27" t="e">
        <f>+VLOOKUP(A41,#REF!,10,0)</f>
        <v>#REF!</v>
      </c>
      <c r="G41" s="54" t="e">
        <f>+VLOOKUP(A41,#REF!,13,0)</f>
        <v>#REF!</v>
      </c>
      <c r="H41" s="55" t="e">
        <f t="shared" si="1"/>
        <v>#REF!</v>
      </c>
      <c r="I41" s="27" t="e">
        <f t="shared" si="2"/>
        <v>#REF!</v>
      </c>
      <c r="J41" s="27" t="s">
        <v>85</v>
      </c>
      <c r="K41" s="27" t="e">
        <f>+IF(ISBLANK(VLOOKUP(A41,#REF!,5,0)),"",VLOOKUP(A41,#REF!,5,0))</f>
        <v>#REF!</v>
      </c>
      <c r="L41" s="27" t="e">
        <f>+IF(ISBLANK(VLOOKUP(A41,#REF!,9,9)),"",VLOOKUP(A41,#REF!,9,9))</f>
        <v>#REF!</v>
      </c>
      <c r="M41" s="27" t="e">
        <f t="shared" si="3"/>
        <v>#REF!</v>
      </c>
      <c r="N41" s="27" t="e">
        <f t="shared" si="4"/>
        <v>#REF!</v>
      </c>
      <c r="O41" s="27"/>
      <c r="P41" s="27"/>
    </row>
    <row r="42" spans="1:16" ht="12.75" customHeight="1" x14ac:dyDescent="0.2">
      <c r="A42" s="27" t="s">
        <v>89</v>
      </c>
      <c r="B42" s="27" t="str">
        <f t="shared" si="0"/>
        <v>9</v>
      </c>
      <c r="C42" s="27" t="e">
        <f>+MID(VLOOKUP(A42,#REF!,2,0),4,LEN(VLOOKUP(A42,#REF!,2,0))-4)</f>
        <v>#REF!</v>
      </c>
      <c r="D42" s="27" t="s">
        <v>22</v>
      </c>
      <c r="E42" s="27" t="e">
        <f>+VLOOKUP(A42,#REF!,3,0)</f>
        <v>#REF!</v>
      </c>
      <c r="F42" s="27" t="e">
        <f>+VLOOKUP(A42,#REF!,10,0)</f>
        <v>#REF!</v>
      </c>
      <c r="G42" s="54" t="e">
        <f>+VLOOKUP(A42,#REF!,13,0)</f>
        <v>#REF!</v>
      </c>
      <c r="H42" s="55" t="e">
        <f t="shared" si="1"/>
        <v>#REF!</v>
      </c>
      <c r="I42" s="27" t="e">
        <f t="shared" si="2"/>
        <v>#REF!</v>
      </c>
      <c r="J42" s="27" t="s">
        <v>85</v>
      </c>
      <c r="K42" s="27" t="e">
        <f>+IF(ISBLANK(VLOOKUP(A42,#REF!,5,0)),"",VLOOKUP(A42,#REF!,5,0))</f>
        <v>#REF!</v>
      </c>
      <c r="L42" s="27" t="e">
        <f>+IF(ISBLANK(VLOOKUP(A42,#REF!,9,9)),"",VLOOKUP(A42,#REF!,9,9))</f>
        <v>#REF!</v>
      </c>
      <c r="M42" s="27" t="e">
        <f t="shared" si="3"/>
        <v>#REF!</v>
      </c>
      <c r="N42" s="27" t="e">
        <f t="shared" si="4"/>
        <v>#REF!</v>
      </c>
      <c r="O42" s="27"/>
      <c r="P42" s="27"/>
    </row>
    <row r="43" spans="1:16" ht="12.75" customHeight="1" x14ac:dyDescent="0.2">
      <c r="A43" s="27" t="s">
        <v>90</v>
      </c>
      <c r="B43" s="27" t="str">
        <f t="shared" ref="B43:B82" si="5">+LEFT(A43,2)</f>
        <v>10</v>
      </c>
      <c r="C43" s="27" t="e">
        <f>+MID(VLOOKUP(A43,#REF!,2,0),5,LEN(VLOOKUP(A43,#REF!,2,0))-5)</f>
        <v>#REF!</v>
      </c>
      <c r="D43" s="27" t="s">
        <v>23</v>
      </c>
      <c r="E43" s="27" t="e">
        <f>+VLOOKUP(A43,#REF!,3,0)</f>
        <v>#REF!</v>
      </c>
      <c r="F43" s="27" t="e">
        <f>+VLOOKUP(A43,#REF!,10,0)</f>
        <v>#REF!</v>
      </c>
      <c r="G43" s="27" t="e">
        <f>+VLOOKUP(A43,#REF!,13,0)</f>
        <v>#REF!</v>
      </c>
      <c r="H43" s="55" t="e">
        <f t="shared" si="1"/>
        <v>#REF!</v>
      </c>
      <c r="I43" s="27" t="e">
        <f t="shared" si="2"/>
        <v>#REF!</v>
      </c>
      <c r="J43" s="27" t="s">
        <v>91</v>
      </c>
      <c r="K43" s="27" t="e">
        <f>+IF(ISBLANK(VLOOKUP(A43,#REF!,5,0)),"",VLOOKUP(A43,#REF!,5,0))</f>
        <v>#REF!</v>
      </c>
      <c r="L43" s="27" t="e">
        <f>+IF(ISBLANK(VLOOKUP(A43,#REF!,9,0)),"",VLOOKUP(A43,#REF!,9,0))</f>
        <v>#REF!</v>
      </c>
      <c r="M43" s="27" t="e">
        <f t="shared" si="3"/>
        <v>#REF!</v>
      </c>
      <c r="N43" s="27" t="e">
        <f t="shared" si="4"/>
        <v>#REF!</v>
      </c>
      <c r="O43" s="27"/>
      <c r="P43" s="27"/>
    </row>
    <row r="44" spans="1:16" ht="12.75" customHeight="1" x14ac:dyDescent="0.2">
      <c r="A44" s="27" t="s">
        <v>92</v>
      </c>
      <c r="B44" s="27" t="str">
        <f t="shared" si="5"/>
        <v>10</v>
      </c>
      <c r="C44" s="27" t="e">
        <f>+MID(VLOOKUP(A44,#REF!,2,0),5,LEN(VLOOKUP(A44,#REF!,2,0))-5)</f>
        <v>#REF!</v>
      </c>
      <c r="D44" s="27" t="s">
        <v>23</v>
      </c>
      <c r="E44" s="27" t="e">
        <f>+VLOOKUP(A44,#REF!,3,0)</f>
        <v>#REF!</v>
      </c>
      <c r="F44" s="27" t="e">
        <f>+VLOOKUP(A44,#REF!,10,0)</f>
        <v>#REF!</v>
      </c>
      <c r="G44" s="27" t="e">
        <f>+VLOOKUP(A44,#REF!,13,0)</f>
        <v>#REF!</v>
      </c>
      <c r="H44" s="55" t="e">
        <f t="shared" si="1"/>
        <v>#REF!</v>
      </c>
      <c r="I44" s="27" t="e">
        <f t="shared" si="2"/>
        <v>#REF!</v>
      </c>
      <c r="J44" s="27" t="s">
        <v>91</v>
      </c>
      <c r="K44" s="27" t="e">
        <f>+IF(ISBLANK(VLOOKUP(A44,#REF!,5,0)),"",VLOOKUP(A44,#REF!,5,0))</f>
        <v>#REF!</v>
      </c>
      <c r="L44" s="27" t="e">
        <f>+IF(ISBLANK(VLOOKUP(A44,#REF!,9,0)),"",VLOOKUP(A44,#REF!,9,0))</f>
        <v>#REF!</v>
      </c>
      <c r="M44" s="27" t="e">
        <f t="shared" si="3"/>
        <v>#REF!</v>
      </c>
      <c r="N44" s="27" t="e">
        <f t="shared" si="4"/>
        <v>#REF!</v>
      </c>
      <c r="O44" s="27"/>
      <c r="P44" s="27"/>
    </row>
    <row r="45" spans="1:16" ht="12.75" customHeight="1" x14ac:dyDescent="0.2">
      <c r="A45" s="27" t="s">
        <v>93</v>
      </c>
      <c r="B45" s="27" t="str">
        <f t="shared" si="5"/>
        <v>10</v>
      </c>
      <c r="C45" s="27" t="e">
        <f>+MID(VLOOKUP(A45,#REF!,2,0),5,LEN(VLOOKUP(A45,#REF!,2,0))-5)</f>
        <v>#REF!</v>
      </c>
      <c r="D45" s="27" t="s">
        <v>23</v>
      </c>
      <c r="E45" s="27" t="e">
        <f>+VLOOKUP(A45,#REF!,3,0)</f>
        <v>#REF!</v>
      </c>
      <c r="F45" s="27" t="e">
        <f>+VLOOKUP(A45,#REF!,10,0)</f>
        <v>#REF!</v>
      </c>
      <c r="G45" s="27" t="e">
        <f>+VLOOKUP(A45,#REF!,13,0)</f>
        <v>#REF!</v>
      </c>
      <c r="H45" s="55" t="e">
        <f t="shared" si="1"/>
        <v>#REF!</v>
      </c>
      <c r="I45" s="27" t="e">
        <f t="shared" si="2"/>
        <v>#REF!</v>
      </c>
      <c r="J45" s="27" t="s">
        <v>91</v>
      </c>
      <c r="K45" s="27" t="e">
        <f>+IF(ISBLANK(VLOOKUP(A45,#REF!,5,0)),"",VLOOKUP(A45,#REF!,5,0))</f>
        <v>#REF!</v>
      </c>
      <c r="L45" s="27" t="e">
        <f>+IF(ISBLANK(VLOOKUP(A45,#REF!,9,0)),"",VLOOKUP(A45,#REF!,9,0))</f>
        <v>#REF!</v>
      </c>
      <c r="M45" s="27" t="e">
        <f t="shared" si="3"/>
        <v>#REF!</v>
      </c>
      <c r="N45" s="27" t="e">
        <f t="shared" si="4"/>
        <v>#REF!</v>
      </c>
      <c r="O45" s="27"/>
      <c r="P45" s="27"/>
    </row>
    <row r="46" spans="1:16" ht="12.75" customHeight="1" x14ac:dyDescent="0.2">
      <c r="A46" s="27" t="s">
        <v>94</v>
      </c>
      <c r="B46" s="27" t="str">
        <f t="shared" si="5"/>
        <v>11</v>
      </c>
      <c r="C46" s="27" t="e">
        <f>+MID(VLOOKUP(A46,#REF!,2,0),5,LEN(VLOOKUP(A46,#REF!,2,0))-5)</f>
        <v>#REF!</v>
      </c>
      <c r="D46" s="27" t="s">
        <v>23</v>
      </c>
      <c r="E46" s="27" t="e">
        <f>+VLOOKUP(A46,#REF!,3,0)</f>
        <v>#REF!</v>
      </c>
      <c r="F46" s="27" t="e">
        <f>+VLOOKUP(A46,#REF!,10,0)</f>
        <v>#REF!</v>
      </c>
      <c r="G46" s="27" t="e">
        <f>+VLOOKUP(A46,#REF!,13,0)</f>
        <v>#REF!</v>
      </c>
      <c r="H46" s="55" t="e">
        <f t="shared" si="1"/>
        <v>#REF!</v>
      </c>
      <c r="I46" s="27" t="e">
        <f t="shared" si="2"/>
        <v>#REF!</v>
      </c>
      <c r="J46" s="27" t="s">
        <v>95</v>
      </c>
      <c r="K46" s="27" t="e">
        <f>+IF(ISBLANK(VLOOKUP(A46,#REF!,5,0)),"",VLOOKUP(A46,#REF!,5,0))</f>
        <v>#REF!</v>
      </c>
      <c r="L46" s="27" t="e">
        <f>+IF(ISBLANK(VLOOKUP(A46,#REF!,9,0)),"",VLOOKUP(A46,#REF!,9,0))</f>
        <v>#REF!</v>
      </c>
      <c r="M46" s="27" t="e">
        <f t="shared" si="3"/>
        <v>#REF!</v>
      </c>
      <c r="N46" s="27" t="e">
        <f t="shared" si="4"/>
        <v>#REF!</v>
      </c>
      <c r="O46" s="27"/>
      <c r="P46" s="27"/>
    </row>
    <row r="47" spans="1:16" ht="12.75" customHeight="1" x14ac:dyDescent="0.2">
      <c r="A47" s="27" t="s">
        <v>96</v>
      </c>
      <c r="B47" s="27" t="str">
        <f t="shared" si="5"/>
        <v>11</v>
      </c>
      <c r="C47" s="27" t="e">
        <f>+MID(VLOOKUP(A47,#REF!,2,0),5,LEN(VLOOKUP(A47,#REF!,2,0))-5)</f>
        <v>#REF!</v>
      </c>
      <c r="D47" s="27" t="s">
        <v>23</v>
      </c>
      <c r="E47" s="27" t="e">
        <f>+VLOOKUP(A47,#REF!,3,0)</f>
        <v>#REF!</v>
      </c>
      <c r="F47" s="27" t="e">
        <f>+VLOOKUP(A47,#REF!,10,0)</f>
        <v>#REF!</v>
      </c>
      <c r="G47" s="27" t="e">
        <f>+VLOOKUP(A47,#REF!,13,0)</f>
        <v>#REF!</v>
      </c>
      <c r="H47" s="55" t="e">
        <f t="shared" si="1"/>
        <v>#REF!</v>
      </c>
      <c r="I47" s="27" t="e">
        <f t="shared" si="2"/>
        <v>#REF!</v>
      </c>
      <c r="J47" s="27" t="s">
        <v>95</v>
      </c>
      <c r="K47" s="27" t="e">
        <f>+IF(ISBLANK(VLOOKUP(A47,#REF!,5,0)),"",VLOOKUP(A47,#REF!,5,0))</f>
        <v>#REF!</v>
      </c>
      <c r="L47" s="27" t="e">
        <f>+IF(ISBLANK(VLOOKUP(A47,#REF!,9,0)),"",VLOOKUP(A47,#REF!,9,0))</f>
        <v>#REF!</v>
      </c>
      <c r="M47" s="27" t="e">
        <f t="shared" si="3"/>
        <v>#REF!</v>
      </c>
      <c r="N47" s="27" t="e">
        <f t="shared" si="4"/>
        <v>#REF!</v>
      </c>
      <c r="O47" s="27"/>
      <c r="P47" s="27"/>
    </row>
    <row r="48" spans="1:16" ht="12.75" customHeight="1" x14ac:dyDescent="0.2">
      <c r="A48" s="27" t="s">
        <v>97</v>
      </c>
      <c r="B48" s="27" t="str">
        <f t="shared" si="5"/>
        <v>11</v>
      </c>
      <c r="C48" s="27" t="e">
        <f>+MID(VLOOKUP(A48,#REF!,2,0),5,LEN(VLOOKUP(A48,#REF!,2,0))-5)</f>
        <v>#REF!</v>
      </c>
      <c r="D48" s="27" t="s">
        <v>23</v>
      </c>
      <c r="E48" s="27" t="e">
        <f>+VLOOKUP(A48,#REF!,3,0)</f>
        <v>#REF!</v>
      </c>
      <c r="F48" s="27" t="e">
        <f>+VLOOKUP(A48,#REF!,10,0)</f>
        <v>#REF!</v>
      </c>
      <c r="G48" s="27" t="e">
        <f>+VLOOKUP(A48,#REF!,13,0)</f>
        <v>#REF!</v>
      </c>
      <c r="H48" s="55" t="e">
        <f t="shared" si="1"/>
        <v>#REF!</v>
      </c>
      <c r="I48" s="27" t="e">
        <f t="shared" si="2"/>
        <v>#REF!</v>
      </c>
      <c r="J48" s="27" t="s">
        <v>95</v>
      </c>
      <c r="K48" s="27" t="e">
        <f>+IF(ISBLANK(VLOOKUP(A48,#REF!,5,0)),"",VLOOKUP(A48,#REF!,5,0))</f>
        <v>#REF!</v>
      </c>
      <c r="L48" s="27" t="e">
        <f>+IF(ISBLANK(VLOOKUP(A48,#REF!,9,0)),"",VLOOKUP(A48,#REF!,9,0))</f>
        <v>#REF!</v>
      </c>
      <c r="M48" s="27" t="e">
        <f t="shared" si="3"/>
        <v>#REF!</v>
      </c>
      <c r="N48" s="27" t="e">
        <f t="shared" si="4"/>
        <v>#REF!</v>
      </c>
      <c r="O48" s="27"/>
      <c r="P48" s="27"/>
    </row>
    <row r="49" spans="1:16" ht="12.75" customHeight="1" x14ac:dyDescent="0.2">
      <c r="A49" s="27" t="s">
        <v>98</v>
      </c>
      <c r="B49" s="27" t="str">
        <f t="shared" si="5"/>
        <v>11</v>
      </c>
      <c r="C49" s="27" t="e">
        <f>+MID(VLOOKUP(A49,#REF!,2,0),5,LEN(VLOOKUP(A49,#REF!,2,0))-5)</f>
        <v>#REF!</v>
      </c>
      <c r="D49" s="27" t="s">
        <v>23</v>
      </c>
      <c r="E49" s="27" t="e">
        <f>+VLOOKUP(A49,#REF!,3,0)</f>
        <v>#REF!</v>
      </c>
      <c r="F49" s="27" t="e">
        <f>+VLOOKUP(A49,#REF!,10,0)</f>
        <v>#REF!</v>
      </c>
      <c r="G49" s="27" t="e">
        <f>+VLOOKUP(A49,#REF!,13,0)</f>
        <v>#REF!</v>
      </c>
      <c r="H49" s="55" t="e">
        <f t="shared" si="1"/>
        <v>#REF!</v>
      </c>
      <c r="I49" s="27" t="e">
        <f t="shared" si="2"/>
        <v>#REF!</v>
      </c>
      <c r="J49" s="27" t="s">
        <v>95</v>
      </c>
      <c r="K49" s="27" t="e">
        <f>+IF(ISBLANK(VLOOKUP(A49,#REF!,5,0)),"",VLOOKUP(A49,#REF!,5,0))</f>
        <v>#REF!</v>
      </c>
      <c r="L49" s="27" t="e">
        <f>+IF(ISBLANK(VLOOKUP(A49,#REF!,9,0)),"",VLOOKUP(A49,#REF!,9,0))</f>
        <v>#REF!</v>
      </c>
      <c r="M49" s="27" t="e">
        <f t="shared" si="3"/>
        <v>#REF!</v>
      </c>
      <c r="N49" s="27" t="e">
        <f t="shared" si="4"/>
        <v>#REF!</v>
      </c>
      <c r="O49" s="27"/>
      <c r="P49" s="27"/>
    </row>
    <row r="50" spans="1:16" ht="12.75" customHeight="1" x14ac:dyDescent="0.2">
      <c r="A50" s="27" t="s">
        <v>99</v>
      </c>
      <c r="B50" s="27" t="str">
        <f t="shared" si="5"/>
        <v>12</v>
      </c>
      <c r="C50" s="27" t="e">
        <f>+MID(VLOOKUP(A50,#REF!,2,0),5,LEN(VLOOKUP(A50,#REF!,2,0))-5)</f>
        <v>#REF!</v>
      </c>
      <c r="D50" s="27" t="s">
        <v>23</v>
      </c>
      <c r="E50" s="27" t="e">
        <f>+VLOOKUP(A50,#REF!,3,0)</f>
        <v>#REF!</v>
      </c>
      <c r="F50" s="27" t="e">
        <f>+VLOOKUP(A50,#REF!,10,0)</f>
        <v>#REF!</v>
      </c>
      <c r="G50" s="27" t="e">
        <f>+VLOOKUP(A50,#REF!,13,0)</f>
        <v>#REF!</v>
      </c>
      <c r="H50" s="55" t="e">
        <f t="shared" si="1"/>
        <v>#REF!</v>
      </c>
      <c r="I50" s="27" t="e">
        <f t="shared" si="2"/>
        <v>#REF!</v>
      </c>
      <c r="J50" s="27" t="s">
        <v>100</v>
      </c>
      <c r="K50" s="27" t="e">
        <f>+IF(ISBLANK(VLOOKUP(A50,#REF!,5,0)),"",VLOOKUP(A50,#REF!,5,0))</f>
        <v>#REF!</v>
      </c>
      <c r="L50" s="27" t="e">
        <f>+IF(ISBLANK(VLOOKUP(A50,#REF!,9,0)),"",VLOOKUP(A50,#REF!,9,0))</f>
        <v>#REF!</v>
      </c>
      <c r="M50" s="27" t="e">
        <f t="shared" si="3"/>
        <v>#REF!</v>
      </c>
      <c r="N50" s="27" t="e">
        <f t="shared" si="4"/>
        <v>#REF!</v>
      </c>
      <c r="O50" s="27"/>
      <c r="P50" s="27"/>
    </row>
    <row r="51" spans="1:16" ht="12.75" customHeight="1" x14ac:dyDescent="0.2">
      <c r="A51" s="27" t="s">
        <v>101</v>
      </c>
      <c r="B51" s="27" t="str">
        <f t="shared" si="5"/>
        <v>12</v>
      </c>
      <c r="C51" s="27" t="e">
        <f>+MID(VLOOKUP(A51,#REF!,2,0),6,LEN(VLOOKUP(A51,#REF!,2,0))-6)</f>
        <v>#REF!</v>
      </c>
      <c r="D51" s="27" t="s">
        <v>23</v>
      </c>
      <c r="E51" s="27" t="e">
        <f>+VLOOKUP(A51,#REF!,3,0)</f>
        <v>#REF!</v>
      </c>
      <c r="F51" s="27" t="e">
        <f>+VLOOKUP(A51,#REF!,10,0)</f>
        <v>#REF!</v>
      </c>
      <c r="G51" s="61" t="e">
        <f>+VLOOKUP(A51,#REF!,13,0)</f>
        <v>#REF!</v>
      </c>
      <c r="H51" s="55" t="e">
        <f t="shared" si="1"/>
        <v>#REF!</v>
      </c>
      <c r="I51" s="27" t="e">
        <f t="shared" si="2"/>
        <v>#REF!</v>
      </c>
      <c r="J51" s="27" t="s">
        <v>100</v>
      </c>
      <c r="K51" s="27" t="e">
        <f>+IF(ISBLANK(VLOOKUP(A51,#REF!,5,0)),"",VLOOKUP(A51,#REF!,5,0))</f>
        <v>#REF!</v>
      </c>
      <c r="L51" s="27" t="e">
        <f>+IF(ISBLANK(VLOOKUP(A51,#REF!,9,0)),"",VLOOKUP(A51,#REF!,9,0))</f>
        <v>#REF!</v>
      </c>
      <c r="M51" s="27" t="e">
        <f t="shared" si="3"/>
        <v>#REF!</v>
      </c>
      <c r="N51" s="27" t="e">
        <f t="shared" si="4"/>
        <v>#REF!</v>
      </c>
      <c r="O51" s="27"/>
      <c r="P51" s="27"/>
    </row>
    <row r="52" spans="1:16" ht="12.75" customHeight="1" x14ac:dyDescent="0.2">
      <c r="A52" s="27" t="s">
        <v>102</v>
      </c>
      <c r="B52" s="27" t="str">
        <f t="shared" si="5"/>
        <v>12</v>
      </c>
      <c r="C52" s="27" t="e">
        <f>+MID(VLOOKUP(A52,#REF!,2,0),6,LEN(VLOOKUP(A52,#REF!,2,0))-6)</f>
        <v>#REF!</v>
      </c>
      <c r="D52" s="27" t="s">
        <v>23</v>
      </c>
      <c r="E52" s="27" t="e">
        <f>+VLOOKUP(A52,#REF!,3,0)</f>
        <v>#REF!</v>
      </c>
      <c r="F52" s="27" t="e">
        <f>+VLOOKUP(A52,#REF!,10,0)</f>
        <v>#REF!</v>
      </c>
      <c r="G52" s="61" t="e">
        <f>+VLOOKUP(A52,#REF!,13,0)</f>
        <v>#REF!</v>
      </c>
      <c r="H52" s="55" t="e">
        <f t="shared" si="1"/>
        <v>#REF!</v>
      </c>
      <c r="I52" s="27" t="e">
        <f t="shared" si="2"/>
        <v>#REF!</v>
      </c>
      <c r="J52" s="27" t="s">
        <v>100</v>
      </c>
      <c r="K52" s="27" t="e">
        <f>+IF(ISBLANK(VLOOKUP(A52,#REF!,5,0)),"",VLOOKUP(A52,#REF!,5,0))</f>
        <v>#REF!</v>
      </c>
      <c r="L52" s="27" t="e">
        <f>+IF(ISBLANK(VLOOKUP(A52,#REF!,9,0)),"",VLOOKUP(A52,#REF!,9,0))</f>
        <v>#REF!</v>
      </c>
      <c r="M52" s="27" t="e">
        <f t="shared" si="3"/>
        <v>#REF!</v>
      </c>
      <c r="N52" s="27" t="e">
        <f t="shared" si="4"/>
        <v>#REF!</v>
      </c>
      <c r="O52" s="27"/>
      <c r="P52" s="27"/>
    </row>
    <row r="53" spans="1:16" ht="12.75" customHeight="1" x14ac:dyDescent="0.2">
      <c r="A53" s="27" t="s">
        <v>103</v>
      </c>
      <c r="B53" s="27" t="str">
        <f t="shared" si="5"/>
        <v>12</v>
      </c>
      <c r="C53" s="27" t="e">
        <f>+MID(VLOOKUP(A53,#REF!,2,0),6,LEN(VLOOKUP(A53,#REF!,2,0))-6)</f>
        <v>#REF!</v>
      </c>
      <c r="D53" s="27" t="s">
        <v>23</v>
      </c>
      <c r="E53" s="27" t="e">
        <f>+VLOOKUP(A53,#REF!,3,0)</f>
        <v>#REF!</v>
      </c>
      <c r="F53" s="27" t="e">
        <f>+VLOOKUP(A53,#REF!,10,0)</f>
        <v>#REF!</v>
      </c>
      <c r="G53" s="61" t="e">
        <f>+VLOOKUP(A53,#REF!,13,0)</f>
        <v>#REF!</v>
      </c>
      <c r="H53" s="55" t="e">
        <f t="shared" si="1"/>
        <v>#REF!</v>
      </c>
      <c r="I53" s="27" t="e">
        <f t="shared" si="2"/>
        <v>#REF!</v>
      </c>
      <c r="J53" s="27" t="s">
        <v>100</v>
      </c>
      <c r="K53" s="27" t="e">
        <f>+IF(ISBLANK(VLOOKUP(A53,#REF!,5,0)),"",VLOOKUP(A53,#REF!,5,0))</f>
        <v>#REF!</v>
      </c>
      <c r="L53" s="27" t="e">
        <f>+IF(ISBLANK(VLOOKUP(A53,#REF!,9,0)),"",VLOOKUP(A53,#REF!,9,0))</f>
        <v>#REF!</v>
      </c>
      <c r="M53" s="27" t="e">
        <f t="shared" si="3"/>
        <v>#REF!</v>
      </c>
      <c r="N53" s="27" t="e">
        <f t="shared" si="4"/>
        <v>#REF!</v>
      </c>
      <c r="O53" s="27"/>
      <c r="P53" s="27"/>
    </row>
    <row r="54" spans="1:16" ht="12.75" customHeight="1" x14ac:dyDescent="0.2">
      <c r="A54" s="27" t="s">
        <v>104</v>
      </c>
      <c r="B54" s="27" t="str">
        <f t="shared" si="5"/>
        <v>12</v>
      </c>
      <c r="C54" s="27" t="e">
        <f>+MID(VLOOKUP(A54,#REF!,2,0),6,LEN(VLOOKUP(A54,#REF!,2,0))-6)</f>
        <v>#REF!</v>
      </c>
      <c r="D54" s="27" t="s">
        <v>23</v>
      </c>
      <c r="E54" s="27" t="e">
        <f>+VLOOKUP(A54,#REF!,3,0)</f>
        <v>#REF!</v>
      </c>
      <c r="F54" s="27" t="e">
        <f>+VLOOKUP(A54,#REF!,10,0)</f>
        <v>#REF!</v>
      </c>
      <c r="G54" s="27" t="e">
        <f>+VLOOKUP(A54,#REF!,13,0)</f>
        <v>#REF!</v>
      </c>
      <c r="H54" s="55" t="e">
        <f t="shared" si="1"/>
        <v>#REF!</v>
      </c>
      <c r="I54" s="27" t="e">
        <f t="shared" si="2"/>
        <v>#REF!</v>
      </c>
      <c r="J54" s="27" t="s">
        <v>100</v>
      </c>
      <c r="K54" s="27" t="e">
        <f>+IF(ISBLANK(VLOOKUP(A54,#REF!,5,0)),"",VLOOKUP(A54,#REF!,5,0))</f>
        <v>#REF!</v>
      </c>
      <c r="L54" s="27" t="e">
        <f>+IF(ISBLANK(VLOOKUP(A54,#REF!,9,0)),"",VLOOKUP(A54,#REF!,9,0))</f>
        <v>#REF!</v>
      </c>
      <c r="M54" s="27" t="e">
        <f t="shared" si="3"/>
        <v>#REF!</v>
      </c>
      <c r="N54" s="27" t="e">
        <f t="shared" si="4"/>
        <v>#REF!</v>
      </c>
      <c r="O54" s="27"/>
      <c r="P54" s="27"/>
    </row>
    <row r="55" spans="1:16" ht="12.75" customHeight="1" x14ac:dyDescent="0.2">
      <c r="A55" s="27" t="s">
        <v>105</v>
      </c>
      <c r="B55" s="27" t="str">
        <f t="shared" si="5"/>
        <v>13</v>
      </c>
      <c r="C55" s="27" t="e">
        <f>+MID(VLOOKUP(A55,#REF!,2,0),6,LEN(VLOOKUP(A55,#REF!,2,0))-6)</f>
        <v>#REF!</v>
      </c>
      <c r="D55" s="27" t="s">
        <v>106</v>
      </c>
      <c r="E55" s="27" t="e">
        <f>+VLOOKUP(A55,#REF!,3,0)</f>
        <v>#REF!</v>
      </c>
      <c r="F55" s="27" t="e">
        <f>+VLOOKUP(A55,#REF!,10,0)</f>
        <v>#REF!</v>
      </c>
      <c r="G55" s="27" t="e">
        <f>+VLOOKUP(A55,#REF!,13,0)</f>
        <v>#REF!</v>
      </c>
      <c r="H55" s="55" t="e">
        <f t="shared" si="1"/>
        <v>#REF!</v>
      </c>
      <c r="I55" s="27" t="e">
        <f t="shared" si="2"/>
        <v>#REF!</v>
      </c>
      <c r="J55" s="27" t="s">
        <v>107</v>
      </c>
      <c r="K55" s="27" t="e">
        <f>+IF(ISBLANK(VLOOKUP(A55,#REF!,5,0)),"",VLOOKUP(A55,#REF!,5,0))</f>
        <v>#REF!</v>
      </c>
      <c r="L55" s="27" t="e">
        <f>+IF(ISBLANK(VLOOKUP(A55,#REF!,9,0)),"",VLOOKUP(A55,#REF!,9,0))</f>
        <v>#REF!</v>
      </c>
      <c r="M55" s="27" t="e">
        <f t="shared" si="3"/>
        <v>#REF!</v>
      </c>
      <c r="N55" s="27" t="e">
        <f t="shared" si="4"/>
        <v>#REF!</v>
      </c>
      <c r="O55" s="27"/>
      <c r="P55" s="27"/>
    </row>
    <row r="56" spans="1:16" ht="12.75" customHeight="1" x14ac:dyDescent="0.2">
      <c r="A56" s="27" t="s">
        <v>108</v>
      </c>
      <c r="B56" s="27" t="str">
        <f t="shared" si="5"/>
        <v>13</v>
      </c>
      <c r="C56" s="27" t="e">
        <f>+MID(VLOOKUP(A56,#REF!,2,0),6,LEN(VLOOKUP(A56,#REF!,2,0))-6)</f>
        <v>#REF!</v>
      </c>
      <c r="D56" s="27" t="s">
        <v>106</v>
      </c>
      <c r="E56" s="27" t="e">
        <f>+VLOOKUP(A56,#REF!,3,0)</f>
        <v>#REF!</v>
      </c>
      <c r="F56" s="27" t="e">
        <f>+VLOOKUP(A56,#REF!,10,0)</f>
        <v>#REF!</v>
      </c>
      <c r="G56" s="27" t="e">
        <f>+VLOOKUP(A56,#REF!,13,0)</f>
        <v>#REF!</v>
      </c>
      <c r="H56" s="55" t="e">
        <f t="shared" si="1"/>
        <v>#REF!</v>
      </c>
      <c r="I56" s="27" t="e">
        <f t="shared" si="2"/>
        <v>#REF!</v>
      </c>
      <c r="J56" s="27" t="s">
        <v>107</v>
      </c>
      <c r="K56" s="27" t="e">
        <f>+IF(ISBLANK(VLOOKUP(A56,#REF!,5,0)),"",VLOOKUP(A56,#REF!,5,0))</f>
        <v>#REF!</v>
      </c>
      <c r="L56" s="27" t="e">
        <f>+IF(ISBLANK(VLOOKUP(A56,#REF!,9,0)),"",VLOOKUP(A56,#REF!,9,0))</f>
        <v>#REF!</v>
      </c>
      <c r="M56" s="27" t="e">
        <f t="shared" si="3"/>
        <v>#REF!</v>
      </c>
      <c r="N56" s="27" t="e">
        <f t="shared" si="4"/>
        <v>#REF!</v>
      </c>
      <c r="O56" s="27"/>
      <c r="P56" s="27"/>
    </row>
    <row r="57" spans="1:16" ht="12.75" customHeight="1" x14ac:dyDescent="0.2">
      <c r="A57" s="27" t="s">
        <v>109</v>
      </c>
      <c r="B57" s="27" t="str">
        <f t="shared" si="5"/>
        <v>13</v>
      </c>
      <c r="C57" s="27" t="e">
        <f>+MID(VLOOKUP(A57,#REF!,2,0),6,LEN(VLOOKUP(A57,#REF!,2,0))-6)</f>
        <v>#REF!</v>
      </c>
      <c r="D57" s="27" t="s">
        <v>106</v>
      </c>
      <c r="E57" s="27" t="e">
        <f>+VLOOKUP(A57,#REF!,3,0)</f>
        <v>#REF!</v>
      </c>
      <c r="F57" s="27" t="e">
        <f>+VLOOKUP(A57,#REF!,10,0)</f>
        <v>#REF!</v>
      </c>
      <c r="G57" s="27" t="e">
        <f>+VLOOKUP(A57,#REF!,13,0)</f>
        <v>#REF!</v>
      </c>
      <c r="H57" s="55" t="e">
        <f t="shared" si="1"/>
        <v>#REF!</v>
      </c>
      <c r="I57" s="27" t="e">
        <f t="shared" si="2"/>
        <v>#REF!</v>
      </c>
      <c r="J57" s="27" t="s">
        <v>107</v>
      </c>
      <c r="K57" s="27" t="e">
        <f>+IF(ISBLANK(VLOOKUP(A57,#REF!,5,0)),"",VLOOKUP(A57,#REF!,5,0))</f>
        <v>#REF!</v>
      </c>
      <c r="L57" s="27" t="e">
        <f>+IF(ISBLANK(VLOOKUP(A57,#REF!,9,0)),"",VLOOKUP(A57,#REF!,9,0))</f>
        <v>#REF!</v>
      </c>
      <c r="M57" s="27" t="e">
        <f t="shared" si="3"/>
        <v>#REF!</v>
      </c>
      <c r="N57" s="27" t="e">
        <f t="shared" si="4"/>
        <v>#REF!</v>
      </c>
      <c r="O57" s="27"/>
      <c r="P57" s="27"/>
    </row>
    <row r="58" spans="1:16" ht="12.75" customHeight="1" x14ac:dyDescent="0.2">
      <c r="A58" s="27" t="s">
        <v>110</v>
      </c>
      <c r="B58" s="27" t="str">
        <f t="shared" si="5"/>
        <v>13</v>
      </c>
      <c r="C58" s="27" t="e">
        <f>+MID(VLOOKUP(A58,#REF!,2,0),6,LEN(VLOOKUP(A58,#REF!,2,0))-6)</f>
        <v>#REF!</v>
      </c>
      <c r="D58" s="27" t="s">
        <v>106</v>
      </c>
      <c r="E58" s="27" t="e">
        <f>+VLOOKUP(A58,#REF!,3,0)</f>
        <v>#REF!</v>
      </c>
      <c r="F58" s="27" t="e">
        <f>+VLOOKUP(A58,#REF!,10,0)</f>
        <v>#REF!</v>
      </c>
      <c r="G58" s="27" t="e">
        <f>+VLOOKUP(A58,#REF!,13,0)</f>
        <v>#REF!</v>
      </c>
      <c r="H58" s="55" t="e">
        <f t="shared" si="1"/>
        <v>#REF!</v>
      </c>
      <c r="I58" s="27" t="e">
        <f t="shared" si="2"/>
        <v>#REF!</v>
      </c>
      <c r="J58" s="27" t="s">
        <v>107</v>
      </c>
      <c r="K58" s="27" t="e">
        <f>+IF(ISBLANK(VLOOKUP(A58,#REF!,5,0)),"",VLOOKUP(A58,#REF!,5,0))</f>
        <v>#REF!</v>
      </c>
      <c r="L58" s="27" t="e">
        <f>+IF(ISBLANK(VLOOKUP(A58,#REF!,9,0)),"",VLOOKUP(A58,#REF!,9,0))</f>
        <v>#REF!</v>
      </c>
      <c r="M58" s="27" t="e">
        <f t="shared" si="3"/>
        <v>#REF!</v>
      </c>
      <c r="N58" s="27" t="e">
        <f t="shared" si="4"/>
        <v>#REF!</v>
      </c>
      <c r="O58" s="27"/>
      <c r="P58" s="27"/>
    </row>
    <row r="59" spans="1:16" ht="12.75" customHeight="1" x14ac:dyDescent="0.2">
      <c r="A59" s="27" t="s">
        <v>111</v>
      </c>
      <c r="B59" s="27" t="str">
        <f t="shared" si="5"/>
        <v>14</v>
      </c>
      <c r="C59" s="27" t="e">
        <f>+MID(VLOOKUP(A59,#REF!,2,0),6,LEN(VLOOKUP(A59,#REF!,2,0))-6)</f>
        <v>#REF!</v>
      </c>
      <c r="D59" s="27" t="s">
        <v>106</v>
      </c>
      <c r="E59" s="27" t="e">
        <f>+VLOOKUP(A59,#REF!,3,0)</f>
        <v>#REF!</v>
      </c>
      <c r="F59" s="27" t="e">
        <f>+VLOOKUP(A59,#REF!,10,0)</f>
        <v>#REF!</v>
      </c>
      <c r="G59" s="27" t="e">
        <f>+VLOOKUP(A59,#REF!,13,0)</f>
        <v>#REF!</v>
      </c>
      <c r="H59" s="55" t="e">
        <f t="shared" si="1"/>
        <v>#REF!</v>
      </c>
      <c r="I59" s="27" t="e">
        <f t="shared" si="2"/>
        <v>#REF!</v>
      </c>
      <c r="J59" s="27" t="s">
        <v>112</v>
      </c>
      <c r="K59" s="27" t="e">
        <f>+IF(ISBLANK(VLOOKUP(A59,#REF!,5,0)),"",VLOOKUP(A59,#REF!,5,0))</f>
        <v>#REF!</v>
      </c>
      <c r="L59" s="27" t="e">
        <f>+IF(ISBLANK(VLOOKUP(A59,#REF!,9,0)),"",VLOOKUP(A59,#REF!,9,0))</f>
        <v>#REF!</v>
      </c>
      <c r="M59" s="27" t="e">
        <f t="shared" si="3"/>
        <v>#REF!</v>
      </c>
      <c r="N59" s="27" t="e">
        <f t="shared" si="4"/>
        <v>#REF!</v>
      </c>
      <c r="O59" s="27"/>
      <c r="P59" s="27"/>
    </row>
    <row r="60" spans="1:16" ht="12.75" customHeight="1" x14ac:dyDescent="0.2">
      <c r="A60" s="27" t="s">
        <v>113</v>
      </c>
      <c r="B60" s="27" t="str">
        <f t="shared" si="5"/>
        <v>14</v>
      </c>
      <c r="C60" s="27" t="e">
        <f>+MID(VLOOKUP(A60,#REF!,2,0),6,LEN(VLOOKUP(A60,#REF!,2,0))-6)</f>
        <v>#REF!</v>
      </c>
      <c r="D60" s="27" t="s">
        <v>106</v>
      </c>
      <c r="E60" s="27" t="e">
        <f>+VLOOKUP(A60,#REF!,3,0)</f>
        <v>#REF!</v>
      </c>
      <c r="F60" s="27" t="e">
        <f>+VLOOKUP(A60,#REF!,10,0)</f>
        <v>#REF!</v>
      </c>
      <c r="G60" s="27" t="e">
        <f>+VLOOKUP(A60,#REF!,13,0)</f>
        <v>#REF!</v>
      </c>
      <c r="H60" s="55" t="e">
        <f t="shared" si="1"/>
        <v>#REF!</v>
      </c>
      <c r="I60" s="27" t="e">
        <f t="shared" si="2"/>
        <v>#REF!</v>
      </c>
      <c r="J60" s="27" t="s">
        <v>112</v>
      </c>
      <c r="K60" s="27" t="e">
        <f>+IF(ISBLANK(VLOOKUP(A60,#REF!,5,0)),"",VLOOKUP(A60,#REF!,5,0))</f>
        <v>#REF!</v>
      </c>
      <c r="L60" s="27" t="e">
        <f>+IF(ISBLANK(VLOOKUP(A60,#REF!,9,0)),"",VLOOKUP(A60,#REF!,9,0))</f>
        <v>#REF!</v>
      </c>
      <c r="M60" s="27" t="e">
        <f t="shared" si="3"/>
        <v>#REF!</v>
      </c>
      <c r="N60" s="27" t="e">
        <f t="shared" si="4"/>
        <v>#REF!</v>
      </c>
      <c r="O60" s="27"/>
      <c r="P60" s="27"/>
    </row>
    <row r="61" spans="1:16" ht="12.75" customHeight="1" x14ac:dyDescent="0.2">
      <c r="A61" s="27" t="s">
        <v>114</v>
      </c>
      <c r="B61" s="27" t="str">
        <f t="shared" si="5"/>
        <v>14</v>
      </c>
      <c r="C61" s="27" t="e">
        <f>+MID(VLOOKUP(A61,#REF!,2,0),6,LEN(VLOOKUP(A61,#REF!,2,0))-6)</f>
        <v>#REF!</v>
      </c>
      <c r="D61" s="27" t="s">
        <v>106</v>
      </c>
      <c r="E61" s="27" t="e">
        <f>+VLOOKUP(A61,#REF!,3,0)</f>
        <v>#REF!</v>
      </c>
      <c r="F61" s="27" t="e">
        <f>+VLOOKUP(A61,#REF!,10,0)</f>
        <v>#REF!</v>
      </c>
      <c r="G61" s="27" t="e">
        <f>+VLOOKUP(A61,#REF!,13,0)</f>
        <v>#REF!</v>
      </c>
      <c r="H61" s="55" t="e">
        <f t="shared" si="1"/>
        <v>#REF!</v>
      </c>
      <c r="I61" s="27" t="e">
        <f t="shared" si="2"/>
        <v>#REF!</v>
      </c>
      <c r="J61" s="27" t="s">
        <v>112</v>
      </c>
      <c r="K61" s="27" t="e">
        <f>+IF(ISBLANK(VLOOKUP(A61,#REF!,5,0)),"",VLOOKUP(A61,#REF!,5,0))</f>
        <v>#REF!</v>
      </c>
      <c r="L61" s="27" t="e">
        <f>+IF(ISBLANK(VLOOKUP(A61,#REF!,9,0)),"",VLOOKUP(A61,#REF!,9,0))</f>
        <v>#REF!</v>
      </c>
      <c r="M61" s="27" t="e">
        <f t="shared" si="3"/>
        <v>#REF!</v>
      </c>
      <c r="N61" s="27" t="e">
        <f t="shared" si="4"/>
        <v>#REF!</v>
      </c>
      <c r="O61" s="27"/>
      <c r="P61" s="27"/>
    </row>
    <row r="62" spans="1:16" ht="12.75" customHeight="1" x14ac:dyDescent="0.2">
      <c r="A62" s="27" t="s">
        <v>115</v>
      </c>
      <c r="B62" s="27" t="str">
        <f t="shared" si="5"/>
        <v>14</v>
      </c>
      <c r="C62" s="27" t="e">
        <f>+MID(VLOOKUP(A62,#REF!,2,0),6,LEN(VLOOKUP(A62,#REF!,2,0))-6)</f>
        <v>#REF!</v>
      </c>
      <c r="D62" s="27" t="s">
        <v>106</v>
      </c>
      <c r="E62" s="27" t="e">
        <f>+VLOOKUP(A62,#REF!,3,0)</f>
        <v>#REF!</v>
      </c>
      <c r="F62" s="27" t="e">
        <f>+VLOOKUP(A62,#REF!,10,0)</f>
        <v>#REF!</v>
      </c>
      <c r="G62" s="27" t="e">
        <f>+VLOOKUP(A62,#REF!,13,0)</f>
        <v>#REF!</v>
      </c>
      <c r="H62" s="55" t="e">
        <f t="shared" si="1"/>
        <v>#REF!</v>
      </c>
      <c r="I62" s="27" t="e">
        <f t="shared" si="2"/>
        <v>#REF!</v>
      </c>
      <c r="J62" s="27" t="s">
        <v>112</v>
      </c>
      <c r="K62" s="27" t="e">
        <f>+IF(ISBLANK(VLOOKUP(A62,#REF!,5,0)),"",VLOOKUP(A62,#REF!,5,0))</f>
        <v>#REF!</v>
      </c>
      <c r="L62" s="27" t="e">
        <f>+IF(ISBLANK(VLOOKUP(A62,#REF!,9,0)),"",VLOOKUP(A62,#REF!,9,0))</f>
        <v>#REF!</v>
      </c>
      <c r="M62" s="27" t="e">
        <f t="shared" si="3"/>
        <v>#REF!</v>
      </c>
      <c r="N62" s="27" t="e">
        <f t="shared" si="4"/>
        <v>#REF!</v>
      </c>
      <c r="O62" s="27"/>
      <c r="P62" s="27"/>
    </row>
    <row r="63" spans="1:16" ht="12.75" customHeight="1" x14ac:dyDescent="0.2">
      <c r="A63" s="27" t="s">
        <v>116</v>
      </c>
      <c r="B63" s="27" t="str">
        <f t="shared" si="5"/>
        <v>15</v>
      </c>
      <c r="C63" s="27" t="e">
        <f>+MID(VLOOKUP(A63,#REF!,2,0),6,LEN(VLOOKUP(A63,#REF!,2,0))-6)</f>
        <v>#REF!</v>
      </c>
      <c r="D63" s="27" t="s">
        <v>106</v>
      </c>
      <c r="E63" s="27" t="e">
        <f>+VLOOKUP(A63,#REF!,3,0)</f>
        <v>#REF!</v>
      </c>
      <c r="F63" s="27" t="e">
        <f>+VLOOKUP(A63,#REF!,10,0)</f>
        <v>#REF!</v>
      </c>
      <c r="G63" s="27" t="e">
        <f>+VLOOKUP(A63,#REF!,13,0)</f>
        <v>#REF!</v>
      </c>
      <c r="H63" s="55" t="e">
        <f t="shared" si="1"/>
        <v>#REF!</v>
      </c>
      <c r="I63" s="27" t="e">
        <f t="shared" si="2"/>
        <v>#REF!</v>
      </c>
      <c r="J63" s="27" t="s">
        <v>117</v>
      </c>
      <c r="K63" s="27" t="e">
        <f>+IF(ISBLANK(VLOOKUP(A63,#REF!,5,0)),"",VLOOKUP(A63,#REF!,5,0))</f>
        <v>#REF!</v>
      </c>
      <c r="L63" s="27" t="e">
        <f>+IF(ISBLANK(VLOOKUP(A63,#REF!,9,0)),"",VLOOKUP(A63,#REF!,9,0))</f>
        <v>#REF!</v>
      </c>
      <c r="M63" s="27" t="e">
        <f t="shared" si="3"/>
        <v>#REF!</v>
      </c>
      <c r="N63" s="27" t="e">
        <f t="shared" si="4"/>
        <v>#REF!</v>
      </c>
      <c r="O63" s="27"/>
      <c r="P63" s="27"/>
    </row>
    <row r="64" spans="1:16" ht="12.75" customHeight="1" x14ac:dyDescent="0.2">
      <c r="A64" s="27" t="s">
        <v>118</v>
      </c>
      <c r="B64" s="27" t="str">
        <f t="shared" si="5"/>
        <v>15</v>
      </c>
      <c r="C64" s="27" t="e">
        <f>+MID(VLOOKUP(A64,#REF!,2,0),6,LEN(VLOOKUP(A64,#REF!,2,0))-6)</f>
        <v>#REF!</v>
      </c>
      <c r="D64" s="27" t="s">
        <v>106</v>
      </c>
      <c r="E64" s="27" t="e">
        <f>+VLOOKUP(A64,#REF!,3,0)</f>
        <v>#REF!</v>
      </c>
      <c r="F64" s="27" t="e">
        <f>+VLOOKUP(A64,#REF!,10,0)</f>
        <v>#REF!</v>
      </c>
      <c r="G64" s="27" t="e">
        <f>+VLOOKUP(A64,#REF!,13,0)</f>
        <v>#REF!</v>
      </c>
      <c r="H64" s="55" t="e">
        <f t="shared" si="1"/>
        <v>#REF!</v>
      </c>
      <c r="I64" s="27" t="e">
        <f t="shared" si="2"/>
        <v>#REF!</v>
      </c>
      <c r="J64" s="27" t="s">
        <v>117</v>
      </c>
      <c r="K64" s="27" t="e">
        <f>+IF(ISBLANK(VLOOKUP(A64,#REF!,5,0)),"",VLOOKUP(A64,#REF!,5,0))</f>
        <v>#REF!</v>
      </c>
      <c r="L64" s="27" t="e">
        <f>+IF(ISBLANK(VLOOKUP(A64,#REF!,9,0)),"",VLOOKUP(A64,#REF!,9,0))</f>
        <v>#REF!</v>
      </c>
      <c r="M64" s="27" t="e">
        <f t="shared" si="3"/>
        <v>#REF!</v>
      </c>
      <c r="N64" s="27" t="e">
        <f t="shared" si="4"/>
        <v>#REF!</v>
      </c>
      <c r="O64" s="27"/>
      <c r="P64" s="27"/>
    </row>
    <row r="65" spans="1:16" ht="12.75" customHeight="1" x14ac:dyDescent="0.2">
      <c r="A65" s="27" t="s">
        <v>119</v>
      </c>
      <c r="B65" s="27" t="str">
        <f t="shared" si="5"/>
        <v>15</v>
      </c>
      <c r="C65" s="27" t="e">
        <f>+MID(VLOOKUP(A65,#REF!,2,0),6,LEN(VLOOKUP(A65,#REF!,2,0))-6)</f>
        <v>#REF!</v>
      </c>
      <c r="D65" s="27" t="s">
        <v>106</v>
      </c>
      <c r="E65" s="27" t="e">
        <f>+VLOOKUP(A65,#REF!,3,0)</f>
        <v>#REF!</v>
      </c>
      <c r="F65" s="27" t="e">
        <f>+VLOOKUP(A65,#REF!,10,0)</f>
        <v>#REF!</v>
      </c>
      <c r="G65" s="27" t="e">
        <f>+VLOOKUP(A65,#REF!,13,0)</f>
        <v>#REF!</v>
      </c>
      <c r="H65" s="55" t="e">
        <f t="shared" si="1"/>
        <v>#REF!</v>
      </c>
      <c r="I65" s="27" t="e">
        <f t="shared" si="2"/>
        <v>#REF!</v>
      </c>
      <c r="J65" s="27" t="s">
        <v>117</v>
      </c>
      <c r="K65" s="27" t="e">
        <f>+IF(ISBLANK(VLOOKUP(A65,#REF!,5,0)),"",VLOOKUP(A65,#REF!,5,0))</f>
        <v>#REF!</v>
      </c>
      <c r="L65" s="27" t="e">
        <f>+IF(ISBLANK(VLOOKUP(A65,#REF!,9,0)),"",VLOOKUP(A65,#REF!,9,0))</f>
        <v>#REF!</v>
      </c>
      <c r="M65" s="27" t="e">
        <f t="shared" si="3"/>
        <v>#REF!</v>
      </c>
      <c r="N65" s="27" t="e">
        <f t="shared" si="4"/>
        <v>#REF!</v>
      </c>
      <c r="O65" s="27"/>
      <c r="P65" s="27"/>
    </row>
    <row r="66" spans="1:16" ht="12.75" customHeight="1" x14ac:dyDescent="0.2">
      <c r="A66" s="27" t="s">
        <v>120</v>
      </c>
      <c r="B66" s="27" t="str">
        <f t="shared" si="5"/>
        <v>15</v>
      </c>
      <c r="C66" s="27" t="e">
        <f>+MID(VLOOKUP(A66,#REF!,2,0),6,LEN(VLOOKUP(A66,#REF!,2,0))-6)</f>
        <v>#REF!</v>
      </c>
      <c r="D66" s="27" t="s">
        <v>106</v>
      </c>
      <c r="E66" s="27" t="e">
        <f>+VLOOKUP(A66,#REF!,3,0)</f>
        <v>#REF!</v>
      </c>
      <c r="F66" s="27" t="e">
        <f>+VLOOKUP(A66,#REF!,10,0)</f>
        <v>#REF!</v>
      </c>
      <c r="G66" s="27" t="e">
        <f>+VLOOKUP(A66,#REF!,13,0)</f>
        <v>#REF!</v>
      </c>
      <c r="H66" s="55" t="e">
        <f t="shared" si="1"/>
        <v>#REF!</v>
      </c>
      <c r="I66" s="27" t="e">
        <f t="shared" si="2"/>
        <v>#REF!</v>
      </c>
      <c r="J66" s="27" t="s">
        <v>117</v>
      </c>
      <c r="K66" s="27" t="e">
        <f>+IF(ISBLANK(VLOOKUP(A66,#REF!,5,0)),"",VLOOKUP(A66,#REF!,5,0))</f>
        <v>#REF!</v>
      </c>
      <c r="L66" s="27" t="e">
        <f>+IF(ISBLANK(VLOOKUP(A66,#REF!,9,0)),"",VLOOKUP(A66,#REF!,9,0))</f>
        <v>#REF!</v>
      </c>
      <c r="M66" s="27" t="e">
        <f t="shared" si="3"/>
        <v>#REF!</v>
      </c>
      <c r="N66" s="27" t="e">
        <f t="shared" si="4"/>
        <v>#REF!</v>
      </c>
      <c r="O66" s="27"/>
      <c r="P66" s="27"/>
    </row>
    <row r="67" spans="1:16" ht="12.75" customHeight="1" x14ac:dyDescent="0.2">
      <c r="A67" s="27" t="s">
        <v>121</v>
      </c>
      <c r="B67" s="27" t="str">
        <f t="shared" si="5"/>
        <v>15</v>
      </c>
      <c r="C67" s="27" t="e">
        <f>+MID(VLOOKUP(A67,#REF!,2,0),6,LEN(VLOOKUP(A67,#REF!,2,0))-6)</f>
        <v>#REF!</v>
      </c>
      <c r="D67" s="27" t="s">
        <v>106</v>
      </c>
      <c r="E67" s="27" t="e">
        <f>+VLOOKUP(A67,#REF!,3,0)</f>
        <v>#REF!</v>
      </c>
      <c r="F67" s="27" t="e">
        <f>+VLOOKUP(A67,#REF!,10,0)</f>
        <v>#REF!</v>
      </c>
      <c r="G67" s="27" t="e">
        <f>+VLOOKUP(A67,#REF!,13,0)</f>
        <v>#REF!</v>
      </c>
      <c r="H67" s="55" t="e">
        <f t="shared" si="1"/>
        <v>#REF!</v>
      </c>
      <c r="I67" s="27" t="e">
        <f t="shared" si="2"/>
        <v>#REF!</v>
      </c>
      <c r="J67" s="27" t="s">
        <v>117</v>
      </c>
      <c r="K67" s="27" t="e">
        <f>+IF(ISBLANK(VLOOKUP(A67,#REF!,5,0)),"",VLOOKUP(A67,#REF!,5,0))</f>
        <v>#REF!</v>
      </c>
      <c r="L67" s="27" t="e">
        <f>+IF(ISBLANK(VLOOKUP(A67,#REF!,9,0)),"",VLOOKUP(A67,#REF!,9,0))</f>
        <v>#REF!</v>
      </c>
      <c r="M67" s="27" t="e">
        <f t="shared" si="3"/>
        <v>#REF!</v>
      </c>
      <c r="N67" s="27" t="e">
        <f t="shared" si="4"/>
        <v>#REF!</v>
      </c>
      <c r="O67" s="27"/>
      <c r="P67" s="27"/>
    </row>
    <row r="68" spans="1:16" ht="12.75" customHeight="1" x14ac:dyDescent="0.2">
      <c r="A68" s="27" t="s">
        <v>122</v>
      </c>
      <c r="B68" s="27" t="str">
        <f t="shared" si="5"/>
        <v>15</v>
      </c>
      <c r="C68" s="27" t="e">
        <f>+MID(VLOOKUP(A68,#REF!,2,0),6,LEN(VLOOKUP(A68,#REF!,2,0))-6)</f>
        <v>#REF!</v>
      </c>
      <c r="D68" s="27" t="s">
        <v>106</v>
      </c>
      <c r="E68" s="27" t="e">
        <f>+VLOOKUP(A68,#REF!,3,0)</f>
        <v>#REF!</v>
      </c>
      <c r="F68" s="27" t="e">
        <f>+VLOOKUP(A68,#REF!,10,0)</f>
        <v>#REF!</v>
      </c>
      <c r="G68" s="27" t="e">
        <f>+VLOOKUP(A68,#REF!,13,0)</f>
        <v>#REF!</v>
      </c>
      <c r="H68" s="55" t="e">
        <f t="shared" si="1"/>
        <v>#REF!</v>
      </c>
      <c r="I68" s="27" t="e">
        <f t="shared" si="2"/>
        <v>#REF!</v>
      </c>
      <c r="J68" s="27" t="s">
        <v>117</v>
      </c>
      <c r="K68" s="27" t="e">
        <f>+IF(ISBLANK(VLOOKUP(A68,#REF!,5,0)),"",VLOOKUP(A68,#REF!,5,0))</f>
        <v>#REF!</v>
      </c>
      <c r="L68" s="27" t="e">
        <f>+IF(ISBLANK(VLOOKUP(A68,#REF!,9,0)),"",VLOOKUP(A68,#REF!,9,0))</f>
        <v>#REF!</v>
      </c>
      <c r="M68" s="27" t="e">
        <f t="shared" si="3"/>
        <v>#REF!</v>
      </c>
      <c r="N68" s="27" t="e">
        <f t="shared" si="4"/>
        <v>#REF!</v>
      </c>
      <c r="O68" s="27"/>
      <c r="P68" s="27"/>
    </row>
    <row r="69" spans="1:16" ht="12.75" customHeight="1" x14ac:dyDescent="0.2">
      <c r="A69" s="27" t="s">
        <v>123</v>
      </c>
      <c r="B69" s="27" t="str">
        <f t="shared" si="5"/>
        <v>16</v>
      </c>
      <c r="C69" s="27" t="e">
        <f>+MID(VLOOKUP(A69,#REF!,2,0),6,LEN(VLOOKUP(A69,#REF!,2,0))-6)</f>
        <v>#REF!</v>
      </c>
      <c r="D69" s="27" t="s">
        <v>124</v>
      </c>
      <c r="E69" s="27" t="e">
        <f>+VLOOKUP(A69,#REF!,3,0)</f>
        <v>#REF!</v>
      </c>
      <c r="F69" s="27" t="e">
        <f>+VLOOKUP(A69,#REF!,10,0)</f>
        <v>#REF!</v>
      </c>
      <c r="G69" s="62" t="e">
        <f>+VLOOKUP(A69,#REF!,13,0)</f>
        <v>#REF!</v>
      </c>
      <c r="H69" s="55" t="e">
        <f t="shared" si="1"/>
        <v>#REF!</v>
      </c>
      <c r="I69" s="27" t="e">
        <f t="shared" si="2"/>
        <v>#REF!</v>
      </c>
      <c r="J69" s="27" t="s">
        <v>125</v>
      </c>
      <c r="K69" s="27" t="e">
        <f>+IF(ISBLANK(VLOOKUP(A69,#REF!,5,0)),"",VLOOKUP(A69,#REF!,5,0))</f>
        <v>#REF!</v>
      </c>
      <c r="L69" s="27" t="e">
        <f>+IF(ISBLANK(VLOOKUP(A69,#REF!,9,0)),"",VLOOKUP(A69,#REF!,9,0))</f>
        <v>#REF!</v>
      </c>
      <c r="M69" s="27" t="e">
        <f t="shared" si="3"/>
        <v>#REF!</v>
      </c>
      <c r="N69" s="27" t="e">
        <f t="shared" si="4"/>
        <v>#REF!</v>
      </c>
      <c r="O69" s="27"/>
      <c r="P69" s="27"/>
    </row>
    <row r="70" spans="1:16" ht="12.75" customHeight="1" x14ac:dyDescent="0.2">
      <c r="A70" s="27" t="s">
        <v>126</v>
      </c>
      <c r="B70" s="27" t="str">
        <f t="shared" si="5"/>
        <v>16</v>
      </c>
      <c r="C70" s="27" t="e">
        <f>+MID(VLOOKUP(A70,#REF!,2,0),6,LEN(VLOOKUP(A70,#REF!,2,0))-6)</f>
        <v>#REF!</v>
      </c>
      <c r="D70" s="27" t="s">
        <v>124</v>
      </c>
      <c r="E70" s="27" t="e">
        <f>+VLOOKUP(A70,#REF!,3,0)</f>
        <v>#REF!</v>
      </c>
      <c r="F70" s="27" t="e">
        <f>+VLOOKUP(A70,#REF!,10,0)</f>
        <v>#REF!</v>
      </c>
      <c r="G70" s="62" t="e">
        <f>+VLOOKUP(A70,#REF!,13,0)</f>
        <v>#REF!</v>
      </c>
      <c r="H70" s="55" t="e">
        <f t="shared" si="1"/>
        <v>#REF!</v>
      </c>
      <c r="I70" s="27" t="e">
        <f t="shared" si="2"/>
        <v>#REF!</v>
      </c>
      <c r="J70" s="27" t="s">
        <v>125</v>
      </c>
      <c r="K70" s="27" t="e">
        <f>+IF(ISBLANK(VLOOKUP(A70,#REF!,5,0)),"",VLOOKUP(A70,#REF!,5,0))</f>
        <v>#REF!</v>
      </c>
      <c r="L70" s="27" t="e">
        <f>+IF(ISBLANK(VLOOKUP(A70,#REF!,9,0)),"",VLOOKUP(A70,#REF!,9,0))</f>
        <v>#REF!</v>
      </c>
      <c r="M70" s="27" t="e">
        <f t="shared" si="3"/>
        <v>#REF!</v>
      </c>
      <c r="N70" s="27" t="e">
        <f t="shared" si="4"/>
        <v>#REF!</v>
      </c>
      <c r="O70" s="27"/>
      <c r="P70" s="27"/>
    </row>
    <row r="71" spans="1:16" ht="12.75" customHeight="1" x14ac:dyDescent="0.2">
      <c r="A71" s="27" t="s">
        <v>127</v>
      </c>
      <c r="B71" s="27" t="str">
        <f t="shared" si="5"/>
        <v>16</v>
      </c>
      <c r="C71" s="27" t="e">
        <f>+MID(VLOOKUP(A71,#REF!,2,0),6,LEN(VLOOKUP(A71,#REF!,2,0))-6)</f>
        <v>#REF!</v>
      </c>
      <c r="D71" s="27" t="s">
        <v>124</v>
      </c>
      <c r="E71" s="27" t="e">
        <f>+VLOOKUP(A71,#REF!,3,0)</f>
        <v>#REF!</v>
      </c>
      <c r="F71" s="27" t="e">
        <f>+VLOOKUP(A71,#REF!,10,0)</f>
        <v>#REF!</v>
      </c>
      <c r="G71" s="62" t="e">
        <f>+VLOOKUP(A71,#REF!,13,0)</f>
        <v>#REF!</v>
      </c>
      <c r="H71" s="55" t="e">
        <f t="shared" si="1"/>
        <v>#REF!</v>
      </c>
      <c r="I71" s="27" t="e">
        <f t="shared" si="2"/>
        <v>#REF!</v>
      </c>
      <c r="J71" s="27" t="s">
        <v>125</v>
      </c>
      <c r="K71" s="27" t="e">
        <f>+IF(ISBLANK(VLOOKUP(A71,#REF!,5,0)),"",VLOOKUP(A71,#REF!,5,0))</f>
        <v>#REF!</v>
      </c>
      <c r="L71" s="27" t="e">
        <f>+IF(ISBLANK(VLOOKUP(A71,#REF!,9,0)),"",VLOOKUP(A71,#REF!,9,0))</f>
        <v>#REF!</v>
      </c>
      <c r="M71" s="27" t="e">
        <f t="shared" si="3"/>
        <v>#REF!</v>
      </c>
      <c r="N71" s="27" t="e">
        <f t="shared" si="4"/>
        <v>#REF!</v>
      </c>
      <c r="O71" s="27"/>
      <c r="P71" s="27"/>
    </row>
    <row r="72" spans="1:16" ht="12.75" customHeight="1" x14ac:dyDescent="0.2">
      <c r="A72" s="27" t="s">
        <v>128</v>
      </c>
      <c r="B72" s="27" t="str">
        <f t="shared" si="5"/>
        <v>16</v>
      </c>
      <c r="C72" s="27" t="e">
        <f>+MID(VLOOKUP(A72,#REF!,2,0),6,LEN(VLOOKUP(A72,#REF!,2,0))-6)</f>
        <v>#REF!</v>
      </c>
      <c r="D72" s="27" t="s">
        <v>124</v>
      </c>
      <c r="E72" s="27" t="e">
        <f>+VLOOKUP(A72,#REF!,3,0)</f>
        <v>#REF!</v>
      </c>
      <c r="F72" s="27" t="e">
        <f>+VLOOKUP(A72,#REF!,10,0)</f>
        <v>#REF!</v>
      </c>
      <c r="G72" s="62" t="e">
        <f>+VLOOKUP(A72,#REF!,13,0)</f>
        <v>#REF!</v>
      </c>
      <c r="H72" s="55" t="e">
        <f t="shared" si="1"/>
        <v>#REF!</v>
      </c>
      <c r="I72" s="27" t="e">
        <f t="shared" si="2"/>
        <v>#REF!</v>
      </c>
      <c r="J72" s="27" t="s">
        <v>125</v>
      </c>
      <c r="K72" s="27" t="e">
        <f>+IF(ISBLANK(VLOOKUP(A72,#REF!,5,0)),"",VLOOKUP(A72,#REF!,5,0))</f>
        <v>#REF!</v>
      </c>
      <c r="L72" s="27" t="e">
        <f>+IF(ISBLANK(VLOOKUP(A72,#REF!,9,0)),"",VLOOKUP(A72,#REF!,9,0))</f>
        <v>#REF!</v>
      </c>
      <c r="M72" s="27" t="e">
        <f t="shared" si="3"/>
        <v>#REF!</v>
      </c>
      <c r="N72" s="27" t="e">
        <f t="shared" si="4"/>
        <v>#REF!</v>
      </c>
      <c r="O72" s="27"/>
      <c r="P72" s="27"/>
    </row>
    <row r="73" spans="1:16" ht="12.75" customHeight="1" x14ac:dyDescent="0.2">
      <c r="A73" s="27" t="s">
        <v>129</v>
      </c>
      <c r="B73" s="27" t="str">
        <f t="shared" si="5"/>
        <v>16</v>
      </c>
      <c r="C73" s="27" t="e">
        <f>+MID(VLOOKUP(A73,#REF!,2,0),6,LEN(VLOOKUP(A73,#REF!,2,0))-6)</f>
        <v>#REF!</v>
      </c>
      <c r="D73" s="27" t="s">
        <v>124</v>
      </c>
      <c r="E73" s="27" t="e">
        <f>+VLOOKUP(A73,#REF!,3,0)</f>
        <v>#REF!</v>
      </c>
      <c r="F73" s="27" t="e">
        <f>+VLOOKUP(A73,#REF!,10,0)</f>
        <v>#REF!</v>
      </c>
      <c r="G73" s="62" t="e">
        <f>+VLOOKUP(A73,#REF!,13,0)</f>
        <v>#REF!</v>
      </c>
      <c r="H73" s="55" t="e">
        <f t="shared" si="1"/>
        <v>#REF!</v>
      </c>
      <c r="I73" s="27" t="e">
        <f t="shared" si="2"/>
        <v>#REF!</v>
      </c>
      <c r="J73" s="27" t="s">
        <v>125</v>
      </c>
      <c r="K73" s="27" t="e">
        <f>+IF(ISBLANK(VLOOKUP(A73,#REF!,5,0)),"",VLOOKUP(A73,#REF!,5,0))</f>
        <v>#REF!</v>
      </c>
      <c r="L73" s="27" t="e">
        <f>+IF(ISBLANK(VLOOKUP(A73,#REF!,9,0)),"",VLOOKUP(A73,#REF!,9,0))</f>
        <v>#REF!</v>
      </c>
      <c r="M73" s="27" t="e">
        <f t="shared" si="3"/>
        <v>#REF!</v>
      </c>
      <c r="N73" s="27" t="e">
        <f t="shared" si="4"/>
        <v>#REF!</v>
      </c>
      <c r="O73" s="27"/>
      <c r="P73" s="27"/>
    </row>
    <row r="74" spans="1:16" ht="12.75" customHeight="1" x14ac:dyDescent="0.2">
      <c r="A74" s="27" t="s">
        <v>130</v>
      </c>
      <c r="B74" s="27" t="str">
        <f t="shared" si="5"/>
        <v>17</v>
      </c>
      <c r="C74" s="27" t="e">
        <f>+MID(VLOOKUP(A74,#REF!,2,0),6,LEN(VLOOKUP(A74,#REF!,2,0))-6)</f>
        <v>#REF!</v>
      </c>
      <c r="D74" s="27" t="s">
        <v>124</v>
      </c>
      <c r="E74" s="27" t="e">
        <f>+VLOOKUP(A74,#REF!,3,0)</f>
        <v>#REF!</v>
      </c>
      <c r="F74" s="27" t="e">
        <f>+VLOOKUP(A74,#REF!,10,0)</f>
        <v>#REF!</v>
      </c>
      <c r="G74" s="62" t="e">
        <f>+VLOOKUP(A74,#REF!,13,0)</f>
        <v>#REF!</v>
      </c>
      <c r="H74" s="55" t="e">
        <f t="shared" si="1"/>
        <v>#REF!</v>
      </c>
      <c r="I74" s="27" t="e">
        <f t="shared" si="2"/>
        <v>#REF!</v>
      </c>
      <c r="J74" s="27" t="s">
        <v>131</v>
      </c>
      <c r="K74" s="27" t="e">
        <f>+IF(ISBLANK(VLOOKUP(A74,#REF!,5,0)),"",VLOOKUP(A74,#REF!,5,0))</f>
        <v>#REF!</v>
      </c>
      <c r="L74" s="27" t="e">
        <f>+IF(ISBLANK(VLOOKUP(A74,#REF!,9,0)),"",VLOOKUP(A74,#REF!,9,0))</f>
        <v>#REF!</v>
      </c>
      <c r="M74" s="27" t="e">
        <f t="shared" si="3"/>
        <v>#REF!</v>
      </c>
      <c r="N74" s="27" t="e">
        <f t="shared" si="4"/>
        <v>#REF!</v>
      </c>
      <c r="O74" s="27"/>
      <c r="P74" s="27"/>
    </row>
    <row r="75" spans="1:16" ht="12.75" customHeight="1" x14ac:dyDescent="0.2">
      <c r="A75" s="27" t="s">
        <v>132</v>
      </c>
      <c r="B75" s="27" t="str">
        <f t="shared" si="5"/>
        <v>17</v>
      </c>
      <c r="C75" s="27" t="e">
        <f>+MID(VLOOKUP(A75,#REF!,2,0),6,LEN(VLOOKUP(A75,#REF!,2,0))-6)</f>
        <v>#REF!</v>
      </c>
      <c r="D75" s="27" t="s">
        <v>124</v>
      </c>
      <c r="E75" s="27" t="e">
        <f>+VLOOKUP(A75,#REF!,3,0)</f>
        <v>#REF!</v>
      </c>
      <c r="F75" s="27" t="e">
        <f>+VLOOKUP(A75,#REF!,10,0)</f>
        <v>#REF!</v>
      </c>
      <c r="G75" s="62" t="e">
        <f>+VLOOKUP(A75,#REF!,13,0)</f>
        <v>#REF!</v>
      </c>
      <c r="H75" s="55" t="e">
        <f t="shared" si="1"/>
        <v>#REF!</v>
      </c>
      <c r="I75" s="27" t="e">
        <f t="shared" si="2"/>
        <v>#REF!</v>
      </c>
      <c r="J75" s="27" t="s">
        <v>131</v>
      </c>
      <c r="K75" s="27" t="e">
        <f>+IF(ISBLANK(VLOOKUP(A75,#REF!,5,0)),"",VLOOKUP(A75,#REF!,5,0))</f>
        <v>#REF!</v>
      </c>
      <c r="L75" s="27" t="e">
        <f>+IF(ISBLANK(VLOOKUP(A75,#REF!,9,0)),"",VLOOKUP(A75,#REF!,9,0))</f>
        <v>#REF!</v>
      </c>
      <c r="M75" s="27" t="e">
        <f t="shared" si="3"/>
        <v>#REF!</v>
      </c>
      <c r="N75" s="27" t="e">
        <f t="shared" si="4"/>
        <v>#REF!</v>
      </c>
      <c r="O75" s="27"/>
      <c r="P75" s="27"/>
    </row>
    <row r="76" spans="1:16" ht="12.75" customHeight="1" x14ac:dyDescent="0.2">
      <c r="A76" s="27" t="s">
        <v>133</v>
      </c>
      <c r="B76" s="27" t="str">
        <f t="shared" si="5"/>
        <v>17</v>
      </c>
      <c r="C76" s="27" t="e">
        <f>+MID(VLOOKUP(A76,#REF!,2,0),6,LEN(VLOOKUP(A76,#REF!,2,0))-6)</f>
        <v>#REF!</v>
      </c>
      <c r="D76" s="27" t="s">
        <v>124</v>
      </c>
      <c r="E76" s="27" t="e">
        <f>+VLOOKUP(A76,#REF!,3,0)</f>
        <v>#REF!</v>
      </c>
      <c r="F76" s="27" t="e">
        <f>+VLOOKUP(A76,#REF!,10,0)</f>
        <v>#REF!</v>
      </c>
      <c r="G76" s="62" t="e">
        <f>+VLOOKUP(A76,#REF!,13,0)</f>
        <v>#REF!</v>
      </c>
      <c r="H76" s="55" t="e">
        <f t="shared" si="1"/>
        <v>#REF!</v>
      </c>
      <c r="I76" s="27" t="e">
        <f t="shared" si="2"/>
        <v>#REF!</v>
      </c>
      <c r="J76" s="27" t="s">
        <v>131</v>
      </c>
      <c r="K76" s="27" t="e">
        <f>+IF(ISBLANK(VLOOKUP(A76,#REF!,5,0)),"",VLOOKUP(A76,#REF!,5,0))</f>
        <v>#REF!</v>
      </c>
      <c r="L76" s="27" t="e">
        <f>+IF(ISBLANK(VLOOKUP(A76,#REF!,9,0)),"",VLOOKUP(A76,#REF!,9,0))</f>
        <v>#REF!</v>
      </c>
      <c r="M76" s="27" t="e">
        <f t="shared" si="3"/>
        <v>#REF!</v>
      </c>
      <c r="N76" s="27" t="e">
        <f t="shared" si="4"/>
        <v>#REF!</v>
      </c>
      <c r="O76" s="27"/>
      <c r="P76" s="27"/>
    </row>
    <row r="77" spans="1:16" ht="12.75" customHeight="1" x14ac:dyDescent="0.2">
      <c r="A77" s="27" t="s">
        <v>134</v>
      </c>
      <c r="B77" s="27" t="str">
        <f t="shared" si="5"/>
        <v>17</v>
      </c>
      <c r="C77" s="27" t="e">
        <f>+MID(VLOOKUP(A77,#REF!,2,0),6,LEN(VLOOKUP(A77,#REF!,2,0))-6)</f>
        <v>#REF!</v>
      </c>
      <c r="D77" s="27" t="s">
        <v>124</v>
      </c>
      <c r="E77" s="27" t="e">
        <f>+VLOOKUP(A77,#REF!,3,0)</f>
        <v>#REF!</v>
      </c>
      <c r="F77" s="27" t="e">
        <f>+VLOOKUP(A77,#REF!,10,0)</f>
        <v>#REF!</v>
      </c>
      <c r="G77" s="62" t="e">
        <f>+VLOOKUP(A77,#REF!,13,0)</f>
        <v>#REF!</v>
      </c>
      <c r="H77" s="55" t="e">
        <f t="shared" si="1"/>
        <v>#REF!</v>
      </c>
      <c r="I77" s="27" t="e">
        <f t="shared" si="2"/>
        <v>#REF!</v>
      </c>
      <c r="J77" s="27" t="s">
        <v>131</v>
      </c>
      <c r="K77" s="27" t="e">
        <f>+IF(ISBLANK(VLOOKUP(A77,#REF!,5,0)),"",VLOOKUP(A77,#REF!,5,0))</f>
        <v>#REF!</v>
      </c>
      <c r="L77" s="27" t="e">
        <f>+IF(ISBLANK(VLOOKUP(A77,#REF!,9,0)),"",VLOOKUP(A77,#REF!,9,0))</f>
        <v>#REF!</v>
      </c>
      <c r="M77" s="27" t="e">
        <f t="shared" si="3"/>
        <v>#REF!</v>
      </c>
      <c r="N77" s="27" t="e">
        <f t="shared" si="4"/>
        <v>#REF!</v>
      </c>
      <c r="O77" s="27"/>
      <c r="P77" s="27"/>
    </row>
    <row r="78" spans="1:16" ht="12.75" customHeight="1" x14ac:dyDescent="0.2">
      <c r="A78" s="27" t="s">
        <v>135</v>
      </c>
      <c r="B78" s="27" t="str">
        <f t="shared" si="5"/>
        <v>17</v>
      </c>
      <c r="C78" s="27" t="e">
        <f>+MID(VLOOKUP(A78,#REF!,2,0),6,LEN(VLOOKUP(A78,#REF!,2,0))-6)</f>
        <v>#REF!</v>
      </c>
      <c r="D78" s="27" t="s">
        <v>124</v>
      </c>
      <c r="E78" s="27" t="e">
        <f>+VLOOKUP(A78,#REF!,3,0)</f>
        <v>#REF!</v>
      </c>
      <c r="F78" s="27" t="e">
        <f>+VLOOKUP(A78,#REF!,10,0)</f>
        <v>#REF!</v>
      </c>
      <c r="G78" s="62" t="e">
        <f>+VLOOKUP(A78,#REF!,13,0)</f>
        <v>#REF!</v>
      </c>
      <c r="H78" s="55" t="e">
        <f t="shared" si="1"/>
        <v>#REF!</v>
      </c>
      <c r="I78" s="27" t="e">
        <f t="shared" si="2"/>
        <v>#REF!</v>
      </c>
      <c r="J78" s="27" t="s">
        <v>131</v>
      </c>
      <c r="K78" s="27" t="e">
        <f>+IF(ISBLANK(VLOOKUP(A78,#REF!,5,0)),"",VLOOKUP(A78,#REF!,5,0))</f>
        <v>#REF!</v>
      </c>
      <c r="L78" s="27" t="e">
        <f>+IF(ISBLANK(VLOOKUP(A78,#REF!,9,0)),"",VLOOKUP(A78,#REF!,9,0))</f>
        <v>#REF!</v>
      </c>
      <c r="M78" s="27" t="e">
        <f t="shared" si="3"/>
        <v>#REF!</v>
      </c>
      <c r="N78" s="27" t="e">
        <f t="shared" si="4"/>
        <v>#REF!</v>
      </c>
      <c r="O78" s="27"/>
      <c r="P78" s="27"/>
    </row>
    <row r="79" spans="1:16" ht="12.75" customHeight="1" x14ac:dyDescent="0.2">
      <c r="A79" s="27" t="s">
        <v>136</v>
      </c>
      <c r="B79" s="27" t="str">
        <f t="shared" si="5"/>
        <v>17</v>
      </c>
      <c r="C79" s="27" t="e">
        <f>+MID(VLOOKUP(A79,#REF!,2,0),6,LEN(VLOOKUP(A79,#REF!,2,0))-6)</f>
        <v>#REF!</v>
      </c>
      <c r="D79" s="27" t="s">
        <v>124</v>
      </c>
      <c r="E79" s="27" t="e">
        <f>+VLOOKUP(A79,#REF!,3,0)</f>
        <v>#REF!</v>
      </c>
      <c r="F79" s="27" t="e">
        <f>+VLOOKUP(A79,#REF!,10,0)</f>
        <v>#REF!</v>
      </c>
      <c r="G79" s="62" t="e">
        <f>+VLOOKUP(A79,#REF!,13,0)</f>
        <v>#REF!</v>
      </c>
      <c r="H79" s="55" t="e">
        <f t="shared" si="1"/>
        <v>#REF!</v>
      </c>
      <c r="I79" s="27" t="e">
        <f t="shared" si="2"/>
        <v>#REF!</v>
      </c>
      <c r="J79" s="27" t="s">
        <v>131</v>
      </c>
      <c r="K79" s="27" t="e">
        <f>+IF(ISBLANK(VLOOKUP(A79,#REF!,5,0)),"",VLOOKUP(A79,#REF!,5,0))</f>
        <v>#REF!</v>
      </c>
      <c r="L79" s="27" t="e">
        <f>+IF(ISBLANK(VLOOKUP(A79,#REF!,9,0)),"",VLOOKUP(A79,#REF!,9,0))</f>
        <v>#REF!</v>
      </c>
      <c r="M79" s="27" t="e">
        <f t="shared" si="3"/>
        <v>#REF!</v>
      </c>
      <c r="N79" s="27" t="e">
        <f t="shared" si="4"/>
        <v>#REF!</v>
      </c>
      <c r="O79" s="27"/>
      <c r="P79" s="27"/>
    </row>
    <row r="80" spans="1:16" ht="12.75" customHeight="1" x14ac:dyDescent="0.2">
      <c r="A80" s="27" t="s">
        <v>137</v>
      </c>
      <c r="B80" s="27" t="str">
        <f t="shared" si="5"/>
        <v>17</v>
      </c>
      <c r="C80" s="27" t="e">
        <f>+MID(VLOOKUP(A80,#REF!,2,0),6,LEN(VLOOKUP(A80,#REF!,2,0))-6)</f>
        <v>#REF!</v>
      </c>
      <c r="D80" s="27" t="s">
        <v>124</v>
      </c>
      <c r="E80" s="27" t="e">
        <f>+VLOOKUP(A80,#REF!,3,0)</f>
        <v>#REF!</v>
      </c>
      <c r="F80" s="27" t="e">
        <f>+VLOOKUP(A80,#REF!,10,0)</f>
        <v>#REF!</v>
      </c>
      <c r="G80" s="62" t="e">
        <f>+VLOOKUP(A80,#REF!,13,0)</f>
        <v>#REF!</v>
      </c>
      <c r="H80" s="55" t="e">
        <f t="shared" si="1"/>
        <v>#REF!</v>
      </c>
      <c r="I80" s="27" t="e">
        <f t="shared" si="2"/>
        <v>#REF!</v>
      </c>
      <c r="J80" s="27" t="s">
        <v>131</v>
      </c>
      <c r="K80" s="27" t="e">
        <f>+IF(ISBLANK(VLOOKUP(A80,#REF!,5,0)),"",VLOOKUP(A80,#REF!,5,0))</f>
        <v>#REF!</v>
      </c>
      <c r="L80" s="27" t="e">
        <f>+IF(ISBLANK(VLOOKUP(A80,#REF!,9,0)),"",VLOOKUP(A80,#REF!,9,0))</f>
        <v>#REF!</v>
      </c>
      <c r="M80" s="27" t="e">
        <f t="shared" si="3"/>
        <v>#REF!</v>
      </c>
      <c r="N80" s="27" t="e">
        <f t="shared" si="4"/>
        <v>#REF!</v>
      </c>
      <c r="O80" s="27"/>
      <c r="P80" s="27"/>
    </row>
    <row r="81" spans="1:16" ht="12.75" customHeight="1" x14ac:dyDescent="0.2">
      <c r="A81" s="27" t="s">
        <v>138</v>
      </c>
      <c r="B81" s="27" t="str">
        <f t="shared" si="5"/>
        <v>17</v>
      </c>
      <c r="C81" s="27" t="e">
        <f>+MID(VLOOKUP(A81,#REF!,2,0),6,LEN(VLOOKUP(A81,#REF!,2,0))-6)</f>
        <v>#REF!</v>
      </c>
      <c r="D81" s="27" t="s">
        <v>124</v>
      </c>
      <c r="E81" s="27" t="e">
        <f>+VLOOKUP(A81,#REF!,3,0)</f>
        <v>#REF!</v>
      </c>
      <c r="F81" s="27" t="e">
        <f>+VLOOKUP(A81,#REF!,10,0)</f>
        <v>#REF!</v>
      </c>
      <c r="G81" s="62" t="e">
        <f>+VLOOKUP(A81,#REF!,13,0)</f>
        <v>#REF!</v>
      </c>
      <c r="H81" s="55" t="e">
        <f t="shared" si="1"/>
        <v>#REF!</v>
      </c>
      <c r="I81" s="27" t="e">
        <f t="shared" si="2"/>
        <v>#REF!</v>
      </c>
      <c r="J81" s="27" t="s">
        <v>131</v>
      </c>
      <c r="K81" s="27" t="e">
        <f>+IF(ISBLANK(VLOOKUP(A81,#REF!,5,0)),"",VLOOKUP(A81,#REF!,5,0))</f>
        <v>#REF!</v>
      </c>
      <c r="L81" s="27" t="e">
        <f>+IF(ISBLANK(VLOOKUP(A81,#REF!,9,0)),"",VLOOKUP(A81,#REF!,9,0))</f>
        <v>#REF!</v>
      </c>
      <c r="M81" s="27" t="e">
        <f t="shared" si="3"/>
        <v>#REF!</v>
      </c>
      <c r="N81" s="27" t="e">
        <f t="shared" si="4"/>
        <v>#REF!</v>
      </c>
      <c r="O81" s="27"/>
      <c r="P81" s="27"/>
    </row>
    <row r="82" spans="1:16" ht="12.75" customHeight="1" x14ac:dyDescent="0.2">
      <c r="A82" s="27" t="s">
        <v>139</v>
      </c>
      <c r="B82" s="27" t="str">
        <f t="shared" si="5"/>
        <v>17</v>
      </c>
      <c r="C82" s="27" t="e">
        <f>+MID(VLOOKUP(A82,#REF!,2,0),6,LEN(VLOOKUP(A82,#REF!,2,0))-6)</f>
        <v>#REF!</v>
      </c>
      <c r="D82" s="27" t="s">
        <v>124</v>
      </c>
      <c r="E82" s="27" t="e">
        <f>+VLOOKUP(A82,#REF!,3,0)</f>
        <v>#REF!</v>
      </c>
      <c r="F82" s="27" t="e">
        <f>+VLOOKUP(A82,#REF!,10,0)</f>
        <v>#REF!</v>
      </c>
      <c r="G82" s="62" t="e">
        <f>+VLOOKUP(A82,#REF!,13,0)</f>
        <v>#REF!</v>
      </c>
      <c r="H82" s="55" t="e">
        <f t="shared" si="1"/>
        <v>#REF!</v>
      </c>
      <c r="I82" s="27" t="e">
        <f t="shared" si="2"/>
        <v>#REF!</v>
      </c>
      <c r="J82" s="27" t="s">
        <v>131</v>
      </c>
      <c r="K82" s="27" t="e">
        <f>+IF(ISBLANK(VLOOKUP(A82,#REF!,5,0)),"",VLOOKUP(A82,#REF!,5,0))</f>
        <v>#REF!</v>
      </c>
      <c r="L82" s="27" t="e">
        <f>+IF(ISBLANK(VLOOKUP(A82,#REF!,9,0)),"",VLOOKUP(A82,#REF!,9,0))</f>
        <v>#REF!</v>
      </c>
      <c r="M82" s="27" t="e">
        <f t="shared" si="3"/>
        <v>#REF!</v>
      </c>
      <c r="N82" s="27" t="e">
        <f t="shared" si="4"/>
        <v>#REF!</v>
      </c>
      <c r="O82" s="27"/>
      <c r="P82" s="27"/>
    </row>
    <row r="83" spans="1:16" ht="12.75" customHeight="1" x14ac:dyDescent="0.2"/>
    <row r="84" spans="1:16" ht="12.75" customHeight="1" x14ac:dyDescent="0.2"/>
    <row r="85" spans="1:16" ht="12.75" customHeight="1" x14ac:dyDescent="0.2"/>
    <row r="86" spans="1:16" ht="12.75" customHeight="1" x14ac:dyDescent="0.2"/>
    <row r="87" spans="1:16" ht="12.75" customHeight="1" x14ac:dyDescent="0.2"/>
    <row r="88" spans="1:16" ht="12.75" customHeight="1" x14ac:dyDescent="0.2"/>
    <row r="89" spans="1:16" ht="12.75" customHeight="1" x14ac:dyDescent="0.2"/>
    <row r="90" spans="1:16" ht="12.75" customHeight="1" x14ac:dyDescent="0.2"/>
    <row r="91" spans="1:16" ht="12.75" customHeight="1" x14ac:dyDescent="0.2"/>
    <row r="92" spans="1:16" ht="12.75" customHeight="1" x14ac:dyDescent="0.2"/>
    <row r="93" spans="1:16" ht="12.75" customHeight="1" x14ac:dyDescent="0.2"/>
    <row r="94" spans="1:16" ht="12.75" customHeight="1" x14ac:dyDescent="0.2"/>
    <row r="95" spans="1:16" ht="12.75" customHeight="1" x14ac:dyDescent="0.2"/>
    <row r="96" spans="1:16" ht="12.75" customHeight="1" x14ac:dyDescent="0.2"/>
    <row r="97" ht="12.75" customHeight="1" x14ac:dyDescent="0.2"/>
    <row r="98" ht="12.75" customHeight="1" x14ac:dyDescent="0.2"/>
    <row r="99" ht="12.75" customHeight="1" x14ac:dyDescent="0.2"/>
    <row r="100" ht="12.75" customHeight="1" x14ac:dyDescent="0.2"/>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Conclusiones</vt:lpstr>
      <vt:lpstr>Hoja1</vt:lpstr>
    </vt:vector>
  </TitlesOfParts>
  <Company>Ernst &amp; Young</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Gomez</dc:creator>
  <cp:lastModifiedBy>Cgsc</cp:lastModifiedBy>
  <cp:revision/>
  <cp:lastPrinted>2021-01-30T21:23:27Z</cp:lastPrinted>
  <dcterms:created xsi:type="dcterms:W3CDTF">2010-10-04T16:34:45Z</dcterms:created>
  <dcterms:modified xsi:type="dcterms:W3CDTF">2021-01-30T21:27:07Z</dcterms:modified>
</cp:coreProperties>
</file>